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60" windowWidth="14145" windowHeight="12465"/>
  </bookViews>
  <sheets>
    <sheet name="каз" sheetId="2" r:id="rId1"/>
  </sheets>
  <definedNames>
    <definedName name="_xlnm.Print_Area" localSheetId="0">каз!$A$1:$G$30</definedName>
  </definedNames>
  <calcPr calcId="145621"/>
</workbook>
</file>

<file path=xl/calcChain.xml><?xml version="1.0" encoding="utf-8"?>
<calcChain xmlns="http://schemas.openxmlformats.org/spreadsheetml/2006/main">
  <c r="G18" i="2" l="1"/>
  <c r="F18" i="2"/>
  <c r="G17" i="2"/>
  <c r="F17" i="2"/>
  <c r="G14" i="2"/>
  <c r="F14" i="2"/>
  <c r="G13" i="2"/>
  <c r="F13" i="2"/>
  <c r="G10" i="2"/>
  <c r="E38" i="2" l="1"/>
  <c r="D38" i="2"/>
  <c r="E36" i="2"/>
  <c r="D36" i="2"/>
  <c r="E35" i="2"/>
  <c r="D35" i="2"/>
  <c r="E34" i="2"/>
  <c r="D34" i="2"/>
  <c r="E30" i="2"/>
  <c r="E27" i="2" s="1"/>
  <c r="D6" i="2"/>
  <c r="D5" i="2"/>
  <c r="E12" i="2" l="1"/>
  <c r="E37" i="2" s="1"/>
  <c r="E16" i="2"/>
  <c r="E17" i="2" s="1"/>
  <c r="D16" i="2"/>
  <c r="D12" i="2"/>
  <c r="D37" i="2" s="1"/>
  <c r="D13" i="2" l="1"/>
  <c r="E13" i="2"/>
  <c r="D17" i="2"/>
</calcChain>
</file>

<file path=xl/sharedStrings.xml><?xml version="1.0" encoding="utf-8"?>
<sst xmlns="http://schemas.openxmlformats.org/spreadsheetml/2006/main" count="76" uniqueCount="47">
  <si>
    <t>тыс. тенге</t>
  </si>
  <si>
    <t>Объем средств, охваченных контролем</t>
  </si>
  <si>
    <t xml:space="preserve">Восстановленно средств объктами контроля </t>
  </si>
  <si>
    <t>Выявлено нарушений</t>
  </si>
  <si>
    <t>ед.</t>
  </si>
  <si>
    <t>Количество объектов контроля</t>
  </si>
  <si>
    <t>Проведено контрольных мероприятий</t>
  </si>
  <si>
    <t>Показатели на 1 ревизора</t>
  </si>
  <si>
    <t>чел.</t>
  </si>
  <si>
    <t xml:space="preserve">  из них задействованные в контрольной деятельности</t>
  </si>
  <si>
    <t>Общая численность работников Ревизионной комиссии</t>
  </si>
  <si>
    <t>млн.тенге</t>
  </si>
  <si>
    <t>мемлекеттік органдарда</t>
  </si>
  <si>
    <t>квазимемлекеттік секторда</t>
  </si>
  <si>
    <t>мемлекеттік органдар мен мекемелерде</t>
  </si>
  <si>
    <t>қалдық</t>
  </si>
  <si>
    <t>қылмыстық іс қозғаудан бас тартылғандар</t>
  </si>
  <si>
    <t>әкімшілік</t>
  </si>
  <si>
    <t>тәртіптік</t>
  </si>
  <si>
    <t>№
р/н</t>
  </si>
  <si>
    <t>Көрсеткіштер атауы</t>
  </si>
  <si>
    <t>Аудитпен қамтылған қаражаттар көлемі, олардың ішінде:</t>
  </si>
  <si>
    <t>Аудит объектілерінің саны</t>
  </si>
  <si>
    <t>Аудит объектілерімен қалпына келтірілген қаражат</t>
  </si>
  <si>
    <t>Аудит объектілерімен өтелген қаражат</t>
  </si>
  <si>
    <t>%</t>
  </si>
  <si>
    <t>млн.теңге</t>
  </si>
  <si>
    <t>бірлік</t>
  </si>
  <si>
    <t>Өлшем бірлігі</t>
  </si>
  <si>
    <t>Аудиторлық іс-шаралардың қорытындысы бойынша қабылданған тапсырмалар саны</t>
  </si>
  <si>
    <t>орындалған тапсырмалар саны</t>
  </si>
  <si>
    <t>Құқық қорғау органдарына процессуалдық шаралар қолдану үшін жіберілген материалдар саны, оның ішінде:</t>
  </si>
  <si>
    <t>Жауапкершілікке тартылған лауазымды тұлғалар</t>
  </si>
  <si>
    <t>Анықталған қаржылық бұзушылықтар сомасы</t>
  </si>
  <si>
    <t>Қалпына келтіруге жататыны</t>
  </si>
  <si>
    <t>қалпына келтіруге жататын қаражатқа қатынасы</t>
  </si>
  <si>
    <t>Өтеуге жататыны</t>
  </si>
  <si>
    <t>өтелуге жататын қаражатқа қатынасы</t>
  </si>
  <si>
    <t>Аудиторлық іс-шаралардың қорытындысы бойынша қабылданған ұсынымдар саны</t>
  </si>
  <si>
    <t>орындалған ұсынымдар саны</t>
  </si>
  <si>
    <t>тергеуге дейінгі тексерісте</t>
  </si>
  <si>
    <t>-</t>
  </si>
  <si>
    <t>басқа шешімдер, құқық қорғау органдары қабылдаған шешімдер</t>
  </si>
  <si>
    <t>қылмыстық</t>
  </si>
  <si>
    <t>2018 жылғы   1- тоқсан</t>
  </si>
  <si>
    <t>2019 жылғы   1- тоқсан</t>
  </si>
  <si>
    <r>
      <t>Нұр-Сұлтан қаласы бойынша Тексеру комиссиясының 
2019</t>
    </r>
    <r>
      <rPr>
        <b/>
        <sz val="14"/>
        <rFont val="Times New Roman"/>
        <family val="1"/>
        <charset val="204"/>
      </rPr>
      <t xml:space="preserve"> жылғы 1-тоқсандағы қызметінің</t>
    </r>
    <r>
      <rPr>
        <b/>
        <sz val="14"/>
        <color theme="1"/>
        <rFont val="Times New Roman"/>
        <family val="1"/>
        <charset val="204"/>
      </rPr>
      <t xml:space="preserve"> негізгі көрсеткіштері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</si>
</sst>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(* #,##0.00_);_(* \(#,##0.00\);_(* &quot;-&quot;??_);_(@_)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name val="KZ 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3" fillId="3" borderId="2">
      <alignment horizontal="left" vertical="top" wrapText="1"/>
    </xf>
    <xf numFmtId="0" fontId="14" fillId="0" borderId="0"/>
    <xf numFmtId="0" fontId="15" fillId="0" borderId="0"/>
    <xf numFmtId="0" fontId="1" fillId="0" borderId="0"/>
    <xf numFmtId="167" fontId="15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ont="1"/>
    <xf numFmtId="165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165" fontId="4" fillId="0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/>
    <xf numFmtId="4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0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11" fillId="2" borderId="0" xfId="0" applyFont="1" applyFill="1"/>
    <xf numFmtId="166" fontId="8" fillId="0" borderId="1" xfId="1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/>
    <xf numFmtId="4" fontId="4" fillId="0" borderId="3" xfId="0" applyNumberFormat="1" applyFont="1" applyFill="1" applyBorder="1" applyAlignment="1">
      <alignment wrapText="1"/>
    </xf>
    <xf numFmtId="4" fontId="4" fillId="0" borderId="3" xfId="0" applyNumberFormat="1" applyFont="1" applyFill="1" applyBorder="1"/>
    <xf numFmtId="1" fontId="5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/>
    <xf numFmtId="4" fontId="10" fillId="0" borderId="6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 applyProtection="1">
      <alignment horizontal="center" vertical="center"/>
    </xf>
    <xf numFmtId="165" fontId="12" fillId="0" borderId="1" xfId="0" applyNumberFormat="1" applyFont="1" applyFill="1" applyBorder="1" applyAlignment="1" applyProtection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 wrapText="1"/>
    </xf>
    <xf numFmtId="3" fontId="12" fillId="4" borderId="1" xfId="1" applyNumberFormat="1" applyFont="1" applyFill="1" applyBorder="1" applyAlignment="1">
      <alignment horizontal="center" vertical="center"/>
    </xf>
    <xf numFmtId="3" fontId="19" fillId="4" borderId="1" xfId="1" applyNumberFormat="1" applyFont="1" applyFill="1" applyBorder="1" applyAlignment="1">
      <alignment horizontal="center" vertical="center"/>
    </xf>
    <xf numFmtId="165" fontId="12" fillId="4" borderId="1" xfId="1" applyNumberFormat="1" applyFont="1" applyFill="1" applyBorder="1" applyAlignment="1">
      <alignment horizontal="center" vertical="center"/>
    </xf>
    <xf numFmtId="3" fontId="20" fillId="4" borderId="1" xfId="1" applyNumberFormat="1" applyFont="1" applyFill="1" applyBorder="1" applyAlignment="1">
      <alignment horizontal="center" vertical="center"/>
    </xf>
    <xf numFmtId="165" fontId="20" fillId="4" borderId="1" xfId="1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3" fontId="21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8">
    <cellStyle name="Name2" xfId="3"/>
    <cellStyle name="Обычный" xfId="0" builtinId="0"/>
    <cellStyle name="Обычный 2" xfId="4"/>
    <cellStyle name="Обычный 3" xfId="5"/>
    <cellStyle name="Обычный 4" xfId="2"/>
    <cellStyle name="Обычный 6" xfId="6"/>
    <cellStyle name="Финансовый" xfId="1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9"/>
  <sheetViews>
    <sheetView tabSelected="1" view="pageBreakPreview" zoomScale="80" zoomScaleNormal="70" zoomScaleSheetLayoutView="80" workbookViewId="0">
      <selection activeCell="J6" sqref="J6"/>
    </sheetView>
  </sheetViews>
  <sheetFormatPr defaultRowHeight="15.75"/>
  <cols>
    <col min="1" max="1" width="7.140625" style="1" customWidth="1"/>
    <col min="2" max="2" width="70" style="4" customWidth="1"/>
    <col min="3" max="3" width="14.140625" style="1" customWidth="1"/>
    <col min="4" max="4" width="20.140625" style="3" hidden="1" customWidth="1"/>
    <col min="5" max="5" width="23.42578125" style="2" hidden="1" customWidth="1"/>
    <col min="6" max="6" width="19" style="2" bestFit="1" customWidth="1"/>
    <col min="7" max="7" width="19" style="1" bestFit="1" customWidth="1"/>
    <col min="8" max="9" width="9.140625" style="1"/>
    <col min="10" max="10" width="10.140625" style="1" bestFit="1" customWidth="1"/>
    <col min="11" max="16384" width="9.140625" style="1"/>
  </cols>
  <sheetData>
    <row r="1" spans="1:7" ht="66.75" customHeight="1" thickBot="1">
      <c r="A1" s="83" t="s">
        <v>46</v>
      </c>
      <c r="B1" s="83"/>
      <c r="C1" s="83"/>
      <c r="D1" s="83"/>
      <c r="E1" s="83"/>
      <c r="F1" s="83"/>
      <c r="G1" s="83"/>
    </row>
    <row r="2" spans="1:7" ht="45" customHeight="1">
      <c r="A2" s="42" t="s">
        <v>19</v>
      </c>
      <c r="B2" s="43" t="s">
        <v>20</v>
      </c>
      <c r="C2" s="43" t="s">
        <v>28</v>
      </c>
      <c r="D2" s="43"/>
      <c r="E2" s="43"/>
      <c r="F2" s="53" t="s">
        <v>44</v>
      </c>
      <c r="G2" s="52" t="s">
        <v>45</v>
      </c>
    </row>
    <row r="3" spans="1:7" ht="15">
      <c r="A3" s="56">
        <v>1</v>
      </c>
      <c r="B3" s="57">
        <v>2</v>
      </c>
      <c r="C3" s="57">
        <v>3</v>
      </c>
      <c r="D3" s="57"/>
      <c r="E3" s="57"/>
      <c r="F3" s="58">
        <v>4</v>
      </c>
      <c r="G3" s="59">
        <v>5</v>
      </c>
    </row>
    <row r="4" spans="1:7" s="18" customFormat="1" ht="29.25" customHeight="1">
      <c r="A4" s="54">
        <v>1</v>
      </c>
      <c r="B4" s="49" t="s">
        <v>21</v>
      </c>
      <c r="C4" s="19" t="s">
        <v>26</v>
      </c>
      <c r="D4" s="20">
        <v>152654786.30000001</v>
      </c>
      <c r="E4" s="7">
        <v>151451927.80000001</v>
      </c>
      <c r="F4" s="73">
        <v>268006.90000000002</v>
      </c>
      <c r="G4" s="73">
        <v>78448.600000000006</v>
      </c>
    </row>
    <row r="5" spans="1:7" s="68" customFormat="1" ht="27.75" customHeight="1">
      <c r="A5" s="66"/>
      <c r="B5" s="27" t="s">
        <v>12</v>
      </c>
      <c r="C5" s="67" t="s">
        <v>26</v>
      </c>
      <c r="D5" s="32" t="e">
        <f>SUM(#REF!)</f>
        <v>#REF!</v>
      </c>
      <c r="E5" s="24">
        <v>112160530.7</v>
      </c>
      <c r="F5" s="71">
        <v>11435.815000000001</v>
      </c>
      <c r="G5" s="71">
        <v>57123.6</v>
      </c>
    </row>
    <row r="6" spans="1:7" s="30" customFormat="1" ht="22.5" customHeight="1">
      <c r="A6" s="69"/>
      <c r="B6" s="33" t="s">
        <v>13</v>
      </c>
      <c r="C6" s="67" t="s">
        <v>26</v>
      </c>
      <c r="D6" s="34" t="e">
        <f>SUM(#REF!)</f>
        <v>#REF!</v>
      </c>
      <c r="E6" s="23">
        <v>3277587.2</v>
      </c>
      <c r="F6" s="71">
        <v>256571.11600000001</v>
      </c>
      <c r="G6" s="71">
        <v>21325</v>
      </c>
    </row>
    <row r="7" spans="1:7" s="29" customFormat="1" ht="22.5" customHeight="1">
      <c r="A7" s="54">
        <v>2</v>
      </c>
      <c r="B7" s="49" t="s">
        <v>22</v>
      </c>
      <c r="C7" s="19" t="s">
        <v>27</v>
      </c>
      <c r="D7" s="25">
        <v>114</v>
      </c>
      <c r="E7" s="25">
        <v>66</v>
      </c>
      <c r="F7" s="74">
        <v>12</v>
      </c>
      <c r="G7" s="74">
        <v>18</v>
      </c>
    </row>
    <row r="8" spans="1:7" s="28" customFormat="1" ht="22.5" customHeight="1">
      <c r="A8" s="55"/>
      <c r="B8" s="27" t="s">
        <v>14</v>
      </c>
      <c r="C8" s="19" t="s">
        <v>27</v>
      </c>
      <c r="D8" s="26">
        <v>44</v>
      </c>
      <c r="E8" s="26">
        <v>42</v>
      </c>
      <c r="F8" s="75">
        <v>3</v>
      </c>
      <c r="G8" s="75">
        <v>3</v>
      </c>
    </row>
    <row r="9" spans="1:7" s="30" customFormat="1" ht="22.5" customHeight="1">
      <c r="A9" s="55"/>
      <c r="B9" s="27" t="s">
        <v>13</v>
      </c>
      <c r="C9" s="19" t="s">
        <v>27</v>
      </c>
      <c r="D9" s="26">
        <v>70</v>
      </c>
      <c r="E9" s="26">
        <v>24</v>
      </c>
      <c r="F9" s="75">
        <v>9</v>
      </c>
      <c r="G9" s="75">
        <v>15</v>
      </c>
    </row>
    <row r="10" spans="1:7" s="30" customFormat="1" ht="22.5" customHeight="1">
      <c r="A10" s="54">
        <v>3</v>
      </c>
      <c r="B10" s="36" t="s">
        <v>33</v>
      </c>
      <c r="C10" s="19" t="s">
        <v>26</v>
      </c>
      <c r="D10" s="35">
        <v>15681085.100000003</v>
      </c>
      <c r="E10" s="16">
        <v>28405216.199999999</v>
      </c>
      <c r="F10" s="72">
        <v>24835.811000000002</v>
      </c>
      <c r="G10" s="72">
        <f>G11+G15</f>
        <v>3064.5</v>
      </c>
    </row>
    <row r="11" spans="1:7" s="31" customFormat="1" ht="28.5" customHeight="1">
      <c r="A11" s="54">
        <v>4</v>
      </c>
      <c r="B11" s="36" t="s">
        <v>34</v>
      </c>
      <c r="C11" s="19" t="s">
        <v>26</v>
      </c>
      <c r="D11" s="21">
        <v>2913378.1</v>
      </c>
      <c r="E11" s="21">
        <v>3194416.4</v>
      </c>
      <c r="F11" s="76">
        <v>24795.3</v>
      </c>
      <c r="G11" s="76">
        <v>3042.9</v>
      </c>
    </row>
    <row r="12" spans="1:7" s="31" customFormat="1" ht="24.75" customHeight="1">
      <c r="A12" s="54"/>
      <c r="B12" s="36" t="s">
        <v>23</v>
      </c>
      <c r="C12" s="19" t="s">
        <v>11</v>
      </c>
      <c r="D12" s="21" t="e">
        <f>SUM(#REF!)</f>
        <v>#REF!</v>
      </c>
      <c r="E12" s="21" t="e">
        <f>SUM(#REF!)</f>
        <v>#REF!</v>
      </c>
      <c r="F12" s="76">
        <v>11511.6</v>
      </c>
      <c r="G12" s="76">
        <v>1886.2</v>
      </c>
    </row>
    <row r="13" spans="1:7" s="28" customFormat="1" ht="22.5" customHeight="1">
      <c r="A13" s="54"/>
      <c r="B13" s="33" t="s">
        <v>35</v>
      </c>
      <c r="C13" s="70" t="s">
        <v>25</v>
      </c>
      <c r="D13" s="17" t="e">
        <f>D12/D11*100</f>
        <v>#REF!</v>
      </c>
      <c r="E13" s="16" t="e">
        <f>E12/E11*100</f>
        <v>#REF!</v>
      </c>
      <c r="F13" s="77">
        <f>F12/F11*100</f>
        <v>46.426540513726394</v>
      </c>
      <c r="G13" s="77">
        <f>G12/G11*100</f>
        <v>61.986920372013543</v>
      </c>
    </row>
    <row r="14" spans="1:7" s="28" customFormat="1" ht="22.5" customHeight="1">
      <c r="A14" s="54"/>
      <c r="B14" s="33" t="s">
        <v>15</v>
      </c>
      <c r="C14" s="67" t="s">
        <v>26</v>
      </c>
      <c r="D14" s="17"/>
      <c r="E14" s="16"/>
      <c r="F14" s="78">
        <f>F11-F12</f>
        <v>13283.699999999999</v>
      </c>
      <c r="G14" s="78">
        <f>G11-G12</f>
        <v>1156.7</v>
      </c>
    </row>
    <row r="15" spans="1:7" s="31" customFormat="1" ht="30" customHeight="1">
      <c r="A15" s="54">
        <v>5</v>
      </c>
      <c r="B15" s="36" t="s">
        <v>36</v>
      </c>
      <c r="C15" s="19" t="s">
        <v>26</v>
      </c>
      <c r="D15" s="21">
        <v>2913378.1</v>
      </c>
      <c r="E15" s="21">
        <v>3194416.4</v>
      </c>
      <c r="F15" s="76">
        <v>40.5</v>
      </c>
      <c r="G15" s="76">
        <v>21.6</v>
      </c>
    </row>
    <row r="16" spans="1:7" s="31" customFormat="1" ht="26.25" customHeight="1">
      <c r="A16" s="54"/>
      <c r="B16" s="36" t="s">
        <v>24</v>
      </c>
      <c r="C16" s="19" t="s">
        <v>26</v>
      </c>
      <c r="D16" s="21" t="e">
        <f>SUM(#REF!)</f>
        <v>#REF!</v>
      </c>
      <c r="E16" s="21" t="e">
        <f>SUM(#REF!)</f>
        <v>#REF!</v>
      </c>
      <c r="F16" s="76">
        <v>11.4</v>
      </c>
      <c r="G16" s="76">
        <v>2.4</v>
      </c>
    </row>
    <row r="17" spans="1:7" s="28" customFormat="1" ht="22.5" customHeight="1">
      <c r="A17" s="54"/>
      <c r="B17" s="33" t="s">
        <v>37</v>
      </c>
      <c r="C17" s="70" t="s">
        <v>25</v>
      </c>
      <c r="D17" s="17" t="e">
        <f>D16/D15*100</f>
        <v>#REF!</v>
      </c>
      <c r="E17" s="16" t="e">
        <f>E16/E15*100</f>
        <v>#REF!</v>
      </c>
      <c r="F17" s="78">
        <f>F16/F15*100</f>
        <v>28.148148148148149</v>
      </c>
      <c r="G17" s="78">
        <f>G16/G15*100</f>
        <v>11.111111111111111</v>
      </c>
    </row>
    <row r="18" spans="1:7" s="28" customFormat="1" ht="22.5" customHeight="1">
      <c r="A18" s="54"/>
      <c r="B18" s="33" t="s">
        <v>15</v>
      </c>
      <c r="C18" s="67" t="s">
        <v>26</v>
      </c>
      <c r="D18" s="17"/>
      <c r="E18" s="16"/>
      <c r="F18" s="78">
        <f>F15-F16</f>
        <v>29.1</v>
      </c>
      <c r="G18" s="78">
        <f>G15-G16</f>
        <v>19.200000000000003</v>
      </c>
    </row>
    <row r="19" spans="1:7" s="30" customFormat="1" ht="38.25" customHeight="1">
      <c r="A19" s="54">
        <v>6</v>
      </c>
      <c r="B19" s="36" t="s">
        <v>38</v>
      </c>
      <c r="C19" s="61" t="s">
        <v>27</v>
      </c>
      <c r="D19" s="62">
        <v>42</v>
      </c>
      <c r="E19" s="62">
        <v>14</v>
      </c>
      <c r="F19" s="79">
        <v>23</v>
      </c>
      <c r="G19" s="79">
        <v>7</v>
      </c>
    </row>
    <row r="20" spans="1:7" s="28" customFormat="1" ht="31.5" customHeight="1">
      <c r="A20" s="54"/>
      <c r="B20" s="22" t="s">
        <v>39</v>
      </c>
      <c r="C20" s="19" t="s">
        <v>27</v>
      </c>
      <c r="D20" s="12">
        <v>7</v>
      </c>
      <c r="E20" s="12">
        <v>0</v>
      </c>
      <c r="F20" s="65">
        <v>2</v>
      </c>
      <c r="G20" s="65">
        <v>0</v>
      </c>
    </row>
    <row r="21" spans="1:7" s="30" customFormat="1" ht="37.5" customHeight="1">
      <c r="A21" s="54">
        <v>7</v>
      </c>
      <c r="B21" s="36" t="s">
        <v>29</v>
      </c>
      <c r="C21" s="61" t="s">
        <v>27</v>
      </c>
      <c r="D21" s="62">
        <v>189</v>
      </c>
      <c r="E21" s="62">
        <v>219</v>
      </c>
      <c r="F21" s="79">
        <v>46</v>
      </c>
      <c r="G21" s="79">
        <v>70</v>
      </c>
    </row>
    <row r="22" spans="1:7" s="28" customFormat="1" ht="24" customHeight="1">
      <c r="A22" s="54"/>
      <c r="B22" s="22" t="s">
        <v>30</v>
      </c>
      <c r="C22" s="19" t="s">
        <v>27</v>
      </c>
      <c r="D22" s="12">
        <v>40</v>
      </c>
      <c r="E22" s="12">
        <v>66</v>
      </c>
      <c r="F22" s="80">
        <v>6</v>
      </c>
      <c r="G22" s="80">
        <v>41</v>
      </c>
    </row>
    <row r="23" spans="1:7" s="29" customFormat="1" ht="42.75" customHeight="1">
      <c r="A23" s="54">
        <v>8</v>
      </c>
      <c r="B23" s="36" t="s">
        <v>31</v>
      </c>
      <c r="C23" s="61" t="s">
        <v>27</v>
      </c>
      <c r="D23" s="62">
        <v>6</v>
      </c>
      <c r="E23" s="62">
        <v>11</v>
      </c>
      <c r="F23" s="79">
        <v>3</v>
      </c>
      <c r="G23" s="79">
        <v>1</v>
      </c>
    </row>
    <row r="24" spans="1:7" s="30" customFormat="1" ht="26.25" customHeight="1">
      <c r="A24" s="54"/>
      <c r="B24" s="22" t="s">
        <v>40</v>
      </c>
      <c r="C24" s="19" t="s">
        <v>27</v>
      </c>
      <c r="D24" s="12">
        <v>5</v>
      </c>
      <c r="E24" s="12">
        <v>10</v>
      </c>
      <c r="F24" s="80">
        <v>3</v>
      </c>
      <c r="G24" s="80">
        <v>1</v>
      </c>
    </row>
    <row r="25" spans="1:7" s="30" customFormat="1" ht="22.5" customHeight="1">
      <c r="A25" s="54"/>
      <c r="B25" s="22" t="s">
        <v>16</v>
      </c>
      <c r="C25" s="19" t="s">
        <v>27</v>
      </c>
      <c r="D25" s="12"/>
      <c r="E25" s="12">
        <v>1</v>
      </c>
      <c r="F25" s="80">
        <v>0</v>
      </c>
      <c r="G25" s="80">
        <v>0</v>
      </c>
    </row>
    <row r="26" spans="1:7" s="30" customFormat="1" ht="22.5" customHeight="1">
      <c r="A26" s="54"/>
      <c r="B26" s="22" t="s">
        <v>42</v>
      </c>
      <c r="C26" s="19" t="s">
        <v>27</v>
      </c>
      <c r="D26" s="12"/>
      <c r="E26" s="12"/>
      <c r="F26" s="80" t="s">
        <v>41</v>
      </c>
      <c r="G26" s="80" t="s">
        <v>41</v>
      </c>
    </row>
    <row r="27" spans="1:7" s="28" customFormat="1" ht="24.75" customHeight="1">
      <c r="A27" s="54">
        <v>9</v>
      </c>
      <c r="B27" s="36" t="s">
        <v>32</v>
      </c>
      <c r="C27" s="61" t="s">
        <v>27</v>
      </c>
      <c r="D27" s="63">
        <v>70</v>
      </c>
      <c r="E27" s="64" t="e">
        <f>#REF!+E29+E30</f>
        <v>#REF!</v>
      </c>
      <c r="F27" s="81">
        <v>21</v>
      </c>
      <c r="G27" s="81">
        <v>28</v>
      </c>
    </row>
    <row r="28" spans="1:7" s="28" customFormat="1" ht="24.75" customHeight="1">
      <c r="A28" s="54"/>
      <c r="B28" s="22" t="s">
        <v>43</v>
      </c>
      <c r="C28" s="19"/>
      <c r="D28" s="14"/>
      <c r="E28" s="15"/>
      <c r="F28" s="82">
        <v>0</v>
      </c>
      <c r="G28" s="82">
        <v>0</v>
      </c>
    </row>
    <row r="29" spans="1:7" s="28" customFormat="1" ht="22.5" customHeight="1">
      <c r="A29" s="60"/>
      <c r="B29" s="22" t="s">
        <v>17</v>
      </c>
      <c r="C29" s="19" t="s">
        <v>27</v>
      </c>
      <c r="D29" s="14">
        <v>8</v>
      </c>
      <c r="E29" s="15">
        <v>18</v>
      </c>
      <c r="F29" s="82">
        <v>14</v>
      </c>
      <c r="G29" s="82">
        <v>4</v>
      </c>
    </row>
    <row r="30" spans="1:7" s="28" customFormat="1" ht="22.5" customHeight="1" thickBot="1">
      <c r="A30" s="44"/>
      <c r="B30" s="45" t="s">
        <v>18</v>
      </c>
      <c r="C30" s="48" t="s">
        <v>27</v>
      </c>
      <c r="D30" s="46">
        <v>62</v>
      </c>
      <c r="E30" s="47">
        <f>55+5</f>
        <v>60</v>
      </c>
      <c r="F30" s="82">
        <v>7</v>
      </c>
      <c r="G30" s="82">
        <v>24</v>
      </c>
    </row>
    <row r="31" spans="1:7" hidden="1">
      <c r="A31" s="37">
        <v>27</v>
      </c>
      <c r="B31" s="38" t="s">
        <v>10</v>
      </c>
      <c r="C31" s="39" t="s">
        <v>8</v>
      </c>
      <c r="D31" s="40">
        <v>31</v>
      </c>
      <c r="E31" s="41">
        <v>29</v>
      </c>
      <c r="F31" s="50"/>
    </row>
    <row r="32" spans="1:7" hidden="1">
      <c r="A32" s="10"/>
      <c r="B32" s="9" t="s">
        <v>9</v>
      </c>
      <c r="C32" s="11" t="s">
        <v>8</v>
      </c>
      <c r="D32" s="13">
        <v>19</v>
      </c>
      <c r="E32" s="12">
        <v>19</v>
      </c>
      <c r="F32" s="50"/>
    </row>
    <row r="33" spans="1:6" hidden="1">
      <c r="A33" s="10"/>
      <c r="B33" s="9" t="s">
        <v>7</v>
      </c>
      <c r="C33" s="11"/>
      <c r="D33" s="7"/>
      <c r="E33" s="6"/>
      <c r="F33" s="51"/>
    </row>
    <row r="34" spans="1:6" hidden="1">
      <c r="A34" s="10"/>
      <c r="B34" s="9" t="s">
        <v>6</v>
      </c>
      <c r="C34" s="11" t="s">
        <v>4</v>
      </c>
      <c r="D34" s="7" t="e">
        <f>#REF!/D32</f>
        <v>#REF!</v>
      </c>
      <c r="E34" s="6" t="e">
        <f>#REF!/E32</f>
        <v>#REF!</v>
      </c>
      <c r="F34" s="51"/>
    </row>
    <row r="35" spans="1:6" hidden="1">
      <c r="A35" s="10"/>
      <c r="B35" s="9" t="s">
        <v>5</v>
      </c>
      <c r="C35" s="11" t="s">
        <v>4</v>
      </c>
      <c r="D35" s="7">
        <f>D7/D32</f>
        <v>6</v>
      </c>
      <c r="E35" s="6">
        <f>E7/E32</f>
        <v>3.4736842105263159</v>
      </c>
      <c r="F35" s="51"/>
    </row>
    <row r="36" spans="1:6" hidden="1">
      <c r="A36" s="10"/>
      <c r="B36" s="9" t="s">
        <v>3</v>
      </c>
      <c r="C36" s="8" t="s">
        <v>0</v>
      </c>
      <c r="D36" s="7">
        <f>D10/D32</f>
        <v>825320.26842105284</v>
      </c>
      <c r="E36" s="6">
        <f>E10/E32</f>
        <v>1495011.3789473684</v>
      </c>
      <c r="F36" s="51"/>
    </row>
    <row r="37" spans="1:6" hidden="1">
      <c r="A37" s="10"/>
      <c r="B37" s="9" t="s">
        <v>2</v>
      </c>
      <c r="C37" s="8" t="s">
        <v>0</v>
      </c>
      <c r="D37" s="7" t="e">
        <f>D12/D32</f>
        <v>#REF!</v>
      </c>
      <c r="E37" s="6" t="e">
        <f>E12/E32</f>
        <v>#REF!</v>
      </c>
      <c r="F37" s="51"/>
    </row>
    <row r="38" spans="1:6" hidden="1">
      <c r="A38" s="10"/>
      <c r="B38" s="9" t="s">
        <v>1</v>
      </c>
      <c r="C38" s="8" t="s">
        <v>0</v>
      </c>
      <c r="D38" s="7">
        <f>D4/D32</f>
        <v>8034462.4368421063</v>
      </c>
      <c r="E38" s="6">
        <f>E4/E32</f>
        <v>7971154.0947368424</v>
      </c>
      <c r="F38" s="51"/>
    </row>
    <row r="39" spans="1:6">
      <c r="E39" s="5"/>
      <c r="F39" s="5"/>
    </row>
  </sheetData>
  <protectedRanges>
    <protectedRange sqref="F5:G6" name="Диапазон1_1_1"/>
    <protectedRange sqref="F10:G10" name="Диапазон1_2_1"/>
  </protectedRanges>
  <mergeCells count="1">
    <mergeCell ref="A1:G1"/>
  </mergeCells>
  <pageMargins left="0.25" right="0.25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каз</vt:lpstr>
      <vt:lpstr>каз!Область_печати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Каирбеков Е.</cp:lastModifiedBy>
  <cp:lastPrinted>2018-01-16T04:06:01Z</cp:lastPrinted>
  <dcterms:created xsi:type="dcterms:W3CDTF">2015-02-03T06:56:35Z</dcterms:created>
  <dcterms:modified xsi:type="dcterms:W3CDTF">2019-11-08T08:46:19Z</dcterms:modified>
</cp:coreProperties>
</file>