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4640" yWindow="-75" windowWidth="13995" windowHeight="11760"/>
  </bookViews>
  <sheets>
    <sheet name="рус" sheetId="1" r:id="rId1"/>
  </sheets>
  <definedNames>
    <definedName name="_xlnm.Print_Area" localSheetId="0">рус!$B$2:$Q$99</definedName>
  </definedNames>
  <calcPr calcId="144525"/>
</workbook>
</file>

<file path=xl/calcChain.xml><?xml version="1.0" encoding="utf-8"?>
<calcChain xmlns="http://schemas.openxmlformats.org/spreadsheetml/2006/main">
  <c r="O99" i="1" l="1"/>
  <c r="P78" i="1"/>
  <c r="O78" i="1"/>
  <c r="N78" i="1"/>
  <c r="M78" i="1"/>
  <c r="L78" i="1"/>
  <c r="L70" i="1"/>
  <c r="B78" i="1"/>
  <c r="P69" i="1"/>
  <c r="B60" i="1"/>
  <c r="P55" i="1"/>
  <c r="P56" i="1"/>
  <c r="N57" i="1"/>
  <c r="P57" i="1" l="1"/>
  <c r="B36" i="1"/>
  <c r="O25" i="1"/>
  <c r="N25" i="1"/>
  <c r="M25" i="1"/>
  <c r="P24" i="1"/>
  <c r="P25" i="1" s="1"/>
  <c r="N23" i="1"/>
  <c r="P88" i="1" l="1"/>
  <c r="P87" i="1"/>
  <c r="P86" i="1"/>
  <c r="P85" i="1"/>
  <c r="P84" i="1"/>
  <c r="P83" i="1"/>
  <c r="P82" i="1"/>
  <c r="P81" i="1"/>
  <c r="P80" i="1"/>
  <c r="N89" i="1"/>
  <c r="P89" i="1" l="1"/>
  <c r="M89" i="1"/>
  <c r="L89" i="1"/>
  <c r="N63" i="1"/>
  <c r="M63" i="1"/>
  <c r="L63" i="1"/>
  <c r="N54" i="1"/>
  <c r="M54" i="1"/>
  <c r="L54" i="1"/>
  <c r="O33" i="1"/>
  <c r="O36" i="1" s="1"/>
  <c r="N33" i="1"/>
  <c r="M33" i="1"/>
  <c r="L33" i="1"/>
  <c r="M23" i="1" l="1"/>
  <c r="P32" i="1" l="1"/>
  <c r="P8" i="1"/>
  <c r="P23" i="1" s="1"/>
  <c r="O77" i="1" l="1"/>
  <c r="O70" i="1"/>
  <c r="O57" i="1"/>
  <c r="O60" i="1" s="1"/>
  <c r="P34" i="1" l="1"/>
  <c r="P35" i="1" s="1"/>
  <c r="N35" i="1"/>
  <c r="N36" i="1" s="1"/>
  <c r="M35" i="1"/>
  <c r="M36" i="1" s="1"/>
  <c r="L35" i="1"/>
  <c r="L36" i="1" s="1"/>
  <c r="B98" i="1" l="1"/>
  <c r="L98" i="1" l="1"/>
  <c r="N97" i="1" l="1"/>
  <c r="M97" i="1"/>
  <c r="N77" i="1"/>
  <c r="M77" i="1"/>
  <c r="N70" i="1"/>
  <c r="M70" i="1"/>
  <c r="M57" i="1"/>
  <c r="N49" i="1"/>
  <c r="N60" i="1" s="1"/>
  <c r="M49" i="1"/>
  <c r="L49" i="1"/>
  <c r="L60" i="1" s="1"/>
  <c r="M60" i="1" l="1"/>
  <c r="N98" i="1"/>
  <c r="M98" i="1"/>
  <c r="P62" i="1" l="1"/>
  <c r="P63" i="1" s="1"/>
  <c r="P96" i="1" l="1"/>
  <c r="P97" i="1" s="1"/>
  <c r="P98" i="1" s="1"/>
  <c r="B99" i="1"/>
  <c r="P70" i="1"/>
  <c r="P39" i="1"/>
  <c r="P40" i="1"/>
  <c r="P41" i="1"/>
  <c r="P42" i="1"/>
  <c r="P43" i="1"/>
  <c r="P44" i="1"/>
  <c r="P45" i="1"/>
  <c r="P46" i="1"/>
  <c r="P47" i="1"/>
  <c r="P48" i="1"/>
  <c r="P38" i="1"/>
  <c r="P49" i="1" l="1"/>
  <c r="P53" i="1"/>
  <c r="P52" i="1"/>
  <c r="P51" i="1"/>
  <c r="P54" i="1" l="1"/>
  <c r="P60" i="1" s="1"/>
  <c r="P76" i="1" l="1"/>
  <c r="P75" i="1"/>
  <c r="P74" i="1"/>
  <c r="P73" i="1"/>
  <c r="P72" i="1"/>
  <c r="P71" i="1"/>
  <c r="P77" i="1" l="1"/>
  <c r="P27" i="1" l="1"/>
  <c r="P28" i="1"/>
  <c r="P29" i="1"/>
  <c r="P30" i="1"/>
  <c r="P31" i="1"/>
  <c r="P26" i="1"/>
  <c r="P33" i="1" l="1"/>
  <c r="P36" i="1" s="1"/>
  <c r="N99" i="1"/>
  <c r="L99" i="1"/>
  <c r="M99" i="1"/>
  <c r="P99" i="1" l="1"/>
</calcChain>
</file>

<file path=xl/sharedStrings.xml><?xml version="1.0" encoding="utf-8"?>
<sst xmlns="http://schemas.openxmlformats.org/spreadsheetml/2006/main" count="303" uniqueCount="184">
  <si>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</si>
  <si>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Объект(ы) государственного аудита</t>
    </r>
  </si>
  <si>
    <r>
      <rPr>
        <b/>
        <sz val="11"/>
        <rFont val="Times New Roman"/>
        <family val="1"/>
        <charset val="204"/>
      </rPr>
      <t>Тип государственного аудита</t>
    </r>
  </si>
  <si>
    <r>
      <rPr>
        <b/>
        <sz val="11"/>
        <rFont val="Times New Roman"/>
        <family val="1"/>
        <charset val="204"/>
      </rPr>
      <t>Вид проверки</t>
    </r>
  </si>
  <si>
    <r>
      <rPr>
        <b/>
        <sz val="11"/>
        <rFont val="Times New Roman"/>
        <family val="1"/>
        <charset val="204"/>
      </rPr>
      <t>Краткое наименование аудиторского мероприятия</t>
    </r>
  </si>
  <si>
    <r>
      <rPr>
        <b/>
        <sz val="11"/>
        <rFont val="Times New Roman"/>
        <family val="1"/>
        <charset val="204"/>
      </rPr>
      <t>Сроки по аудиторскому мероприятию
(указываются в разбивке по кварталам)</t>
    </r>
  </si>
  <si>
    <r>
      <rPr>
        <b/>
        <sz val="11"/>
        <rFont val="Times New Roman"/>
        <family val="1"/>
        <charset val="204"/>
      </rPr>
      <t>Прогноз по планируемым суммам охвата государственным аудитом бюджетных средств и активов в разрезе по годам (млн. тенге) (не подлежит корректировке в случае изменений)</t>
    </r>
  </si>
  <si>
    <r>
      <rPr>
        <b/>
        <sz val="11"/>
        <rFont val="Times New Roman"/>
        <family val="1"/>
        <charset val="204"/>
      </rPr>
      <t>подготовительный</t>
    </r>
  </si>
  <si>
    <r>
      <rPr>
        <b/>
        <sz val="11"/>
        <rFont val="Times New Roman"/>
        <family val="1"/>
        <charset val="204"/>
      </rPr>
      <t>основной</t>
    </r>
  </si>
  <si>
    <r>
      <rPr>
        <b/>
        <sz val="11"/>
        <rFont val="Times New Roman"/>
        <family val="1"/>
        <charset val="204"/>
      </rPr>
      <t>заключительный</t>
    </r>
  </si>
  <si>
    <r>
      <rPr>
        <b/>
        <sz val="11"/>
        <rFont val="Times New Roman"/>
        <family val="1"/>
        <charset val="204"/>
      </rPr>
      <t>Всего</t>
    </r>
  </si>
  <si>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</si>
  <si>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</si>
  <si>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</si>
  <si>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</si>
  <si>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</si>
  <si>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</si>
  <si>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</si>
  <si>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</si>
  <si>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</si>
  <si>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</si>
  <si>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11</t>
    </r>
  </si>
  <si>
    <r>
      <rPr>
        <b/>
        <sz val="11"/>
        <rFont val="Times New Roman"/>
        <family val="1"/>
        <charset val="204"/>
      </rPr>
      <t>12</t>
    </r>
  </si>
  <si>
    <r>
      <rPr>
        <b/>
        <sz val="11"/>
        <rFont val="Times New Roman"/>
        <family val="1"/>
        <charset val="204"/>
      </rPr>
      <t>13</t>
    </r>
  </si>
  <si>
    <r>
      <rPr>
        <b/>
        <sz val="11"/>
        <rFont val="Times New Roman"/>
        <family val="1"/>
        <charset val="204"/>
      </rPr>
      <t>14</t>
    </r>
  </si>
  <si>
    <r>
      <rPr>
        <b/>
        <sz val="11"/>
        <rFont val="Times New Roman"/>
        <family val="1"/>
        <charset val="204"/>
      </rPr>
      <t>15</t>
    </r>
  </si>
  <si>
    <t/>
  </si>
  <si>
    <r>
      <rPr>
        <b/>
        <sz val="11"/>
        <rFont val="Times New Roman"/>
        <family val="1"/>
        <charset val="204"/>
      </rPr>
      <t>Токбергенов А.А. - Член Ревизионной комиссии</t>
    </r>
  </si>
  <si>
    <t>Аудит эффективности</t>
  </si>
  <si>
    <r>
      <rPr>
        <b/>
        <sz val="12"/>
        <rFont val="Times New Roman"/>
        <family val="2"/>
      </rPr>
      <t>Всего по аудиторскому мероприятию</t>
    </r>
  </si>
  <si>
    <r>
      <rPr>
        <b/>
        <sz val="12"/>
        <rFont val="Times New Roman"/>
        <family val="2"/>
      </rPr>
      <t>Всего по Члену РК</t>
    </r>
  </si>
  <si>
    <t>Внешний государственный аудит</t>
  </si>
  <si>
    <t>Информация по привлечению ассистента(ов) гос. аудитора(ов), других органов внешнего гос. аудита, Уполномоченного органа, экспертов и негосударственных аудиторов</t>
  </si>
  <si>
    <t>2 квартал 2020 года</t>
  </si>
  <si>
    <t>2020 год</t>
  </si>
  <si>
    <t>2019 год</t>
  </si>
  <si>
    <t>2018 год</t>
  </si>
  <si>
    <t>2017 год</t>
  </si>
  <si>
    <t>2016 год
и ранее</t>
  </si>
  <si>
    <t>2.</t>
  </si>
  <si>
    <t>1. ГУ "Управление занятости и социальной защиты города Нур-Султан"</t>
  </si>
  <si>
    <t xml:space="preserve">2. ГУ «Центр социального обслуживания «Шарапат» </t>
  </si>
  <si>
    <t>3. ГУ «Центр социального обслуживания «Нұрлы жүрек»</t>
  </si>
  <si>
    <t xml:space="preserve">4.ГУ «Центр социального обслуживания «Қамқор» </t>
  </si>
  <si>
    <t>5. ГУ «Центр ресоциализации лиц, оказавшихся в трудной жизненной ситуации»</t>
  </si>
  <si>
    <t xml:space="preserve">6. ГУ «Кризисный центр «Үміт» </t>
  </si>
  <si>
    <t xml:space="preserve">7. ГККП «Центр социального обслуживания» </t>
  </si>
  <si>
    <t>Государственный аудит  использования бюджетных средств, выделенных на предоставление  социальных услуг, а также управления активами государства в подведомственных организациях Управления занятости, труда и социальной защиты города Нур-Султан</t>
  </si>
  <si>
    <t>3 квартал 2020 года</t>
  </si>
  <si>
    <r>
      <rPr>
        <sz val="12"/>
        <rFont val="Times New Roman"/>
        <family val="1"/>
        <charset val="204"/>
      </rPr>
      <t>Внешний государственный аудит</t>
    </r>
  </si>
  <si>
    <t>1 эксперт</t>
  </si>
  <si>
    <t>3.</t>
  </si>
  <si>
    <t>3-4 квартал 2020 года</t>
  </si>
  <si>
    <t>4 квартал 2020 года</t>
  </si>
  <si>
    <t>1.ГУ "Управление контроля и качества городской среды города Нур-Султан"</t>
  </si>
  <si>
    <t>Государственный аудит эффективности использования бюджетных средств, выделенных Управлению контроля и качества городской среды города Нур-Султан</t>
  </si>
  <si>
    <t>Перечень объектов государственного аудита на 2020 год</t>
  </si>
  <si>
    <t>5.</t>
  </si>
  <si>
    <t>6.</t>
  </si>
  <si>
    <t>Аудит соответствия</t>
  </si>
  <si>
    <t>1 квартал 2020 года</t>
  </si>
  <si>
    <t>7.</t>
  </si>
  <si>
    <r>
      <rPr>
        <b/>
        <sz val="14"/>
        <rFont val="Times New Roman"/>
        <family val="2"/>
      </rPr>
      <t>Всего по аудиторскому мероприятию</t>
    </r>
  </si>
  <si>
    <r>
      <rPr>
        <b/>
        <sz val="12"/>
        <rFont val="Times New Roman"/>
        <family val="2"/>
      </rPr>
      <t>Лебо Е.В. - Член Ревизионной комиссии</t>
    </r>
  </si>
  <si>
    <t>8.</t>
  </si>
  <si>
    <t>1. ГУ "Управление финансов города Нур-Султан"</t>
  </si>
  <si>
    <t>9.</t>
  </si>
  <si>
    <t>Аудит финансовой отчетности</t>
  </si>
  <si>
    <t>10.</t>
  </si>
  <si>
    <t>1.РГУ "Департамент государственных доходов по городу Нур-Султан КГД МФРК"</t>
  </si>
  <si>
    <t>2.РГУ "Департамент полиции по городу Нур-Султан"</t>
  </si>
  <si>
    <t>3. ГУ "Управление охраны окружающей среды и природопользования города Нур-Султан"</t>
  </si>
  <si>
    <t xml:space="preserve">4. ГУ "Управление архитектуры, градостроительства и земельных отношений города Нур-Султан». </t>
  </si>
  <si>
    <t>Аудит эффективности, аудит соответствия</t>
  </si>
  <si>
    <t>Государственный аудит эффективности налогового администрирования, полноты и своевременности поступлений в местный бюджет налогов и других платежей</t>
  </si>
  <si>
    <t>11.</t>
  </si>
  <si>
    <t xml:space="preserve">1.ГУ "Управление общественного здравоохранения города Нур-Султан" </t>
  </si>
  <si>
    <t xml:space="preserve"> Аудит эффективности, аудит соответствия</t>
  </si>
  <si>
    <t>Внешний государственнный аудит</t>
  </si>
  <si>
    <t>Государственный аудит эфективности обеспечения населения доступной и качественной медицинской помощью</t>
  </si>
  <si>
    <t>2-3 квартал 2020 года</t>
  </si>
  <si>
    <t>2 -3 квартал 2020 года</t>
  </si>
  <si>
    <t>12.</t>
  </si>
  <si>
    <t>1. ГУ "Управление по инвестициям и развитию предпринимательства города Нур-Султан"</t>
  </si>
  <si>
    <t>13.</t>
  </si>
  <si>
    <t>4 квартал 2020 года - 1 квартал 2021 года</t>
  </si>
  <si>
    <t>1 квартал 2021 года</t>
  </si>
  <si>
    <t>14.</t>
  </si>
  <si>
    <t>1. ГУ "Аппарат маслихата города Нур-Султан"</t>
  </si>
  <si>
    <t>Государственный аудит использования бюджетных средств выделенных аппарату маслихата города Нур-Султан</t>
  </si>
  <si>
    <t>4 квартал 2019 года</t>
  </si>
  <si>
    <t>Всего по аудиторскому мероприятию</t>
  </si>
  <si>
    <t>Государственный аудит эффективности использования бюджетных средств, выделенных на развитие города Нур-Султан</t>
  </si>
  <si>
    <t>1- 2 квартал 2020 года</t>
  </si>
  <si>
    <t>3 -4  квартал 2020 года</t>
  </si>
  <si>
    <t>4 квартал 2020 года -
1 квартал 2021 года</t>
  </si>
  <si>
    <t>3 -4 квартал 2020 года</t>
  </si>
  <si>
    <t>4. ГКП на ПХВ "Медицинский центр психического здоровья" акимата города Нур-Султан</t>
  </si>
  <si>
    <t>9. ГКП на ПХВ «Центр наркологии и психотерапии» акимата города Нур-Султан</t>
  </si>
  <si>
    <t>Государственный аудит эффективности планирования, использования бюджетных средств и управления активами государственных предприятий в сфере общественного здравоохранения</t>
  </si>
  <si>
    <t>4 квартал 2019 года - 
1 квартал 2020 года</t>
  </si>
  <si>
    <t>Внешний государственный аудит, Совместная проверка</t>
  </si>
  <si>
    <t>Государственный аудит использования бюджетных средств, выделенных аппарату акима города Нур-Султан</t>
  </si>
  <si>
    <t>4 квартал 2019 года -     1 квартал 2020 года</t>
  </si>
  <si>
    <r>
      <rPr>
        <sz val="12"/>
        <rFont val="Times New Roman"/>
        <family val="2"/>
      </rPr>
      <t>Аудит эффективности</t>
    </r>
  </si>
  <si>
    <r>
      <rPr>
        <sz val="12"/>
        <rFont val="Times New Roman"/>
        <family val="2"/>
      </rPr>
      <t>Внешний государственный аудит</t>
    </r>
  </si>
  <si>
    <r>
      <rPr>
        <b/>
        <sz val="12"/>
        <rFont val="Times New Roman"/>
        <family val="2"/>
      </rPr>
      <t>Молдашев А.Т. - Член Ревизионной комиссии</t>
    </r>
  </si>
  <si>
    <t>2. АО «Социально-предпринимательская корпорация «Аstana»</t>
  </si>
  <si>
    <t xml:space="preserve">3. АО «Астана Зеленстрой» </t>
  </si>
  <si>
    <t>4 квартал 2019 года - 1 квартал 2020 года</t>
  </si>
  <si>
    <t>3 АМ</t>
  </si>
  <si>
    <t xml:space="preserve"> Государственный аудит эффективности управления коммунальным имуществом, а также активами АО «Социально-предпринимательская корпорация «Аstana»</t>
  </si>
  <si>
    <t>4.ТОО "Астана Конвеншн Бюро"</t>
  </si>
  <si>
    <t>5. ТОО "Астана орманы"</t>
  </si>
  <si>
    <t>6.ТОО "Көкөніс Қоймасы"</t>
  </si>
  <si>
    <t>7. ТОО "SPK Astana development"</t>
  </si>
  <si>
    <t>8. ТОО "Астана Тазалық"</t>
  </si>
  <si>
    <t>9. ТОО «Astana Venue Management»</t>
  </si>
  <si>
    <t>Встречная проверка</t>
  </si>
  <si>
    <t>ассистент государственного аудитора - 1 работник</t>
  </si>
  <si>
    <t>1квартал 2020 года</t>
  </si>
  <si>
    <t>Государственный аудит эффективности использования бюджетных средств выделенных Управлению по инвестициям и развитию предпринимательства города Нур-Султан по отдельным бюджетным программам, в том числе Государственной программы поддержки и развития бизнеса "Дорожная карта бизнеса-2020"</t>
  </si>
  <si>
    <t>15.</t>
  </si>
  <si>
    <t xml:space="preserve">ассистент государственного аудитора - 1 работник.
</t>
  </si>
  <si>
    <t>Государственный аудит эффективности реализации проектов государственно-частного партнерства</t>
  </si>
  <si>
    <t>1.</t>
  </si>
  <si>
    <t>Всего по Члену РК                                                                                                  4 АМ</t>
  </si>
  <si>
    <t>Государственный аудит эффективности использования активов государства и квазигосударственного сектора в Государственном коммунальное предприятии на праве хозяйственного ведения "Астана Су арнасы" акимата города Нур-Султан</t>
  </si>
  <si>
    <t xml:space="preserve">1 эксперт;
ассистент государственного аудитора - 1 работник.
</t>
  </si>
  <si>
    <t>1. ГКП на ПХВ "Астана су арнасы" акимата города Нур-Султан</t>
  </si>
  <si>
    <t>2. ГКП  на ПХВ "Городская детская больница №2" акимата города Нур-Султан</t>
  </si>
  <si>
    <t>3. ГКП  на ПХВ "Городская поликлиника № 3" акимата города Нур-Султан</t>
  </si>
  <si>
    <t>4. ГКП  на ПХВ "Городская поликлиника № 4" акимата города Нур-Султан</t>
  </si>
  <si>
    <t xml:space="preserve"> 5. ГКП  на ПХВ "Городская поликлиника № 6" акимата города Нур-Султан</t>
  </si>
  <si>
    <t xml:space="preserve"> 6. ГКП  на ПХВ "Перинатальный центр №2" акимата города Нур-Султан</t>
  </si>
  <si>
    <t>1. ГУ "Управление охраны окружающей среды и природопользования города Нур-Султан"</t>
  </si>
  <si>
    <t>2. ГКП на ПХВ "Городская детская больница № 1" акимата города Нур-Султан</t>
  </si>
  <si>
    <t>3. ГКП на ПХВ "Городская многопрофильная больница № 2»  акимата города Нур-Султан</t>
  </si>
  <si>
    <t>5. ГКП на ПХВ "Городская поликлиника № 5" акимата города Нур-Султан</t>
  </si>
  <si>
    <t>6. ГКП на ПХВ «Городской центр фтизиопульмонологии акимата города Нур-Султан</t>
  </si>
  <si>
    <t>7. ГКП на ПХВ «Городская поликлиника №10» акимата города Нур-Султан</t>
  </si>
  <si>
    <t>10. ГКП на ПХВ "Центр дерматологии и профилактики  болезней, передающихся половым путем города Нур-Султан" акимата города Нур-Султан</t>
  </si>
  <si>
    <t>8. ГКП на ПХВ"Городская поликлиника №13" акимата города Нур-Султан</t>
  </si>
  <si>
    <t>11. ГКП на ПХВ "Городская поликлиника № 8" акимата города Нур-Султан</t>
  </si>
  <si>
    <t>1. ГУ "Управление общественного здравоохранения города Нур-Султан"</t>
  </si>
  <si>
    <t xml:space="preserve"> Кенжин Қ.Э. - Член Ревизионной комиссии</t>
  </si>
  <si>
    <t>1.ГУ "Управление стратегического и бюджетного планирования города Нур-Султан"</t>
  </si>
  <si>
    <t>3.ГУ "Управление строительства и жилищной политики города Нур-Султан"</t>
  </si>
  <si>
    <t>4. ГУ "Управление транспорта и развития дорожно-транспортной инфраструктуры города
 Нур-Султан"</t>
  </si>
  <si>
    <t>2.ГУ "Управление топливно-энергетического комплекса и коммунального хозяйства города 
Нур-Султан"</t>
  </si>
  <si>
    <t>1. ГУ "Управление активов и государственных закупок города Нур-Султан"</t>
  </si>
  <si>
    <t>2. ГУ "Управление образования города Нур-Султан"</t>
  </si>
  <si>
    <t>5. ГУ "Управление по инвестициям и развитию предпринимательства города Нур-Султан"</t>
  </si>
  <si>
    <t>4. ГУ "Управление транспорта и развития дорожно-транспортной инфраструктуры города 
Нур-Султан"</t>
  </si>
  <si>
    <t>Государственный аудит консолидированной финансовой отчетности местного бюджета</t>
  </si>
  <si>
    <r>
      <rPr>
        <sz val="12"/>
        <rFont val="Times New Roman"/>
        <family val="2"/>
      </rPr>
      <t>4 квартал 2019 года</t>
    </r>
  </si>
  <si>
    <t>1. ГУ "Аппарат акима города Нур-Султан"</t>
  </si>
  <si>
    <t>1. ГУ "Управление образования города 
Нур-Султан"</t>
  </si>
  <si>
    <t>Государственный аудит реализации Плана мероприятий "Государственной программы развития образования и науки Республики Казахстан на 2016-2019 годы" и оценка материально-технического оснащения образовательных учреждений 
города Нур-Султан</t>
  </si>
  <si>
    <t>2. КГУ "Школа-гимназия № 7 имени Гали Орманова" акимата города Нур-Султан</t>
  </si>
  <si>
    <t>3. КГУ "Школа-гимназия № 10" акимата города Нур-Султан</t>
  </si>
  <si>
    <t>4. КГУ «Средняя школа № 13» акимата города Нур-Султан</t>
  </si>
  <si>
    <t>5. КГУ "Школа-гимназия №14" акимата города Нур-Султан</t>
  </si>
  <si>
    <t>6. КГУ "Средняя школа № 23" акимата города Нур-Султан</t>
  </si>
  <si>
    <t>7. КГУ «Школа-гимназият№ 30» акимата города Нур-Султан</t>
  </si>
  <si>
    <t>8. КГУ "Школа-лицей № 40 имени Алькея Маргулана" акимата города Нур-Султан</t>
  </si>
  <si>
    <t>9. КГУ "Школа-лицей №59" акимата города Нур-Султан</t>
  </si>
  <si>
    <t>10. КГУ «Школа-лицей № 64» акимата города Нур-Султан</t>
  </si>
  <si>
    <t>11. КГП на ПХВ  "Школа-лицей № 66" акимата города Нур-Султан</t>
  </si>
  <si>
    <t>12. КГП на ПХВ «Школа-лицей № 70» акимата города Нур-Султан</t>
  </si>
  <si>
    <t>13.КГУ "Школа-лицей № 76"  акимата города Нур-Султан</t>
  </si>
  <si>
    <t>14. КГУ «Школа-лицей №79» акимата города Нур-Султан</t>
  </si>
  <si>
    <t>15. КГУ "Школа-гимназия №80" акимата города Нур-Султан</t>
  </si>
  <si>
    <t>Государственный аудит эффективности реализации мероприятиий по посадке, содержанию и защите зеленых насаждений в городе Нур-Султан и  эффективности использования активов ГККП "ЖасНүр"</t>
  </si>
  <si>
    <t>2. ГККП «Производственно-хозяйственное предприятие ЖасНұр» акимата города Нур-Султан»</t>
  </si>
  <si>
    <t>Всего по Члену РК                                                                                  4 АМ</t>
  </si>
  <si>
    <t>Всего по Члену РК                                                                                             4 АМ</t>
  </si>
  <si>
    <t>ИТОГО                                                                                                15 АМ</t>
  </si>
  <si>
    <t>4квартал 2020 года</t>
  </si>
  <si>
    <t>2 -3  квартал 2020 года</t>
  </si>
  <si>
    <t>3. ГУ "Управление физической культуры и спорта города Нур-Султан"</t>
  </si>
  <si>
    <t>3  квартал 2020 года</t>
  </si>
  <si>
    <t xml:space="preserve">1 эксперт; 1 ассистент государственного аудитора
</t>
  </si>
  <si>
    <t xml:space="preserve">приложение 1 к приказу
Председателя Ревизионной комиссии 
по городу Нур-Султан
« 18 »  марта 2020 года № 33-Н/Қ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</si>
</sst>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2"/>
    </font>
    <font>
      <b/>
      <sz val="14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1"/>
    <xf numFmtId="0" fontId="6" fillId="0" borderId="1"/>
  </cellStyleXfs>
  <cellXfs count="29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5" borderId="2" xfId="0" applyNumberFormat="1" applyFont="1" applyFill="1" applyBorder="1" applyAlignment="1" applyProtection="1">
      <alignment horizontal="center" vertical="top" wrapText="1"/>
    </xf>
    <xf numFmtId="0" fontId="2" fillId="12" borderId="2" xfId="0" applyNumberFormat="1" applyFont="1" applyFill="1" applyBorder="1" applyAlignment="1" applyProtection="1">
      <alignment horizontal="justify" vertical="top" wrapText="1"/>
    </xf>
    <xf numFmtId="0" fontId="0" fillId="14" borderId="0" xfId="0" applyFill="1"/>
    <xf numFmtId="0" fontId="2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0" fontId="0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0" fillId="0" borderId="1" xfId="0" applyFill="1" applyBorder="1"/>
    <xf numFmtId="0" fontId="1" fillId="12" borderId="6" xfId="0" applyNumberFormat="1" applyFont="1" applyFill="1" applyBorder="1" applyAlignment="1" applyProtection="1">
      <alignment horizontal="right" vertical="top" wrapText="1"/>
    </xf>
    <xf numFmtId="0" fontId="7" fillId="12" borderId="2" xfId="0" applyNumberFormat="1" applyFont="1" applyFill="1" applyBorder="1" applyAlignment="1" applyProtection="1">
      <alignment horizontal="center" vertical="top" wrapText="1"/>
    </xf>
    <xf numFmtId="0" fontId="7" fillId="12" borderId="2" xfId="0" applyNumberFormat="1" applyFont="1" applyFill="1" applyBorder="1" applyAlignment="1" applyProtection="1">
      <alignment horizontal="right" vertical="top" wrapText="1"/>
    </xf>
    <xf numFmtId="0" fontId="1" fillId="12" borderId="2" xfId="0" applyNumberFormat="1" applyFont="1" applyFill="1" applyBorder="1" applyAlignment="1" applyProtection="1">
      <alignment horizontal="right" vertical="top" wrapText="1"/>
    </xf>
    <xf numFmtId="0" fontId="1" fillId="12" borderId="2" xfId="0" applyNumberFormat="1" applyFont="1" applyFill="1" applyBorder="1" applyAlignment="1" applyProtection="1">
      <alignment horizontal="justify" vertical="top" wrapText="1"/>
    </xf>
    <xf numFmtId="0" fontId="7" fillId="13" borderId="2" xfId="0" applyNumberFormat="1" applyFont="1" applyFill="1" applyBorder="1" applyAlignment="1" applyProtection="1">
      <alignment horizontal="center" vertical="top" wrapText="1"/>
    </xf>
    <xf numFmtId="0" fontId="1" fillId="13" borderId="2" xfId="0" applyNumberFormat="1" applyFont="1" applyFill="1" applyBorder="1" applyAlignment="1" applyProtection="1">
      <alignment horizontal="right" vertical="top" wrapText="1"/>
    </xf>
    <xf numFmtId="0" fontId="1" fillId="13" borderId="2" xfId="0" applyNumberFormat="1" applyFont="1" applyFill="1" applyBorder="1" applyAlignment="1" applyProtection="1">
      <alignment horizontal="justify" vertical="top" wrapText="1"/>
    </xf>
    <xf numFmtId="0" fontId="5" fillId="5" borderId="2" xfId="0" applyNumberFormat="1" applyFont="1" applyFill="1" applyBorder="1" applyAlignment="1" applyProtection="1">
      <alignment horizontal="center" vertical="top" wrapText="1"/>
    </xf>
    <xf numFmtId="0" fontId="1" fillId="12" borderId="2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right" vertical="top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1" xfId="0" applyNumberFormat="1" applyFont="1" applyFill="1" applyBorder="1" applyAlignment="1" applyProtection="1">
      <alignment horizontal="right" vertical="top" wrapText="1"/>
    </xf>
    <xf numFmtId="4" fontId="13" fillId="0" borderId="11" xfId="0" applyNumberFormat="1" applyFont="1" applyFill="1" applyBorder="1" applyAlignment="1" applyProtection="1">
      <alignment horizontal="center" vertical="center" wrapText="1"/>
    </xf>
    <xf numFmtId="165" fontId="13" fillId="7" borderId="11" xfId="0" applyNumberFormat="1" applyFont="1" applyFill="1" applyBorder="1" applyAlignment="1" applyProtection="1">
      <alignment horizontal="center" vertical="center" wrapText="1"/>
    </xf>
    <xf numFmtId="0" fontId="13" fillId="7" borderId="12" xfId="0" applyNumberFormat="1" applyFont="1" applyFill="1" applyBorder="1" applyAlignment="1" applyProtection="1">
      <alignment horizontal="right" vertical="top" wrapText="1"/>
    </xf>
    <xf numFmtId="4" fontId="13" fillId="0" borderId="12" xfId="0" applyNumberFormat="1" applyFont="1" applyFill="1" applyBorder="1" applyAlignment="1" applyProtection="1">
      <alignment horizontal="center" vertical="center" wrapText="1"/>
    </xf>
    <xf numFmtId="165" fontId="13" fillId="7" borderId="12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right" vertical="top" wrapText="1"/>
    </xf>
    <xf numFmtId="165" fontId="1" fillId="0" borderId="2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top" wrapText="1"/>
    </xf>
    <xf numFmtId="165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165" fontId="13" fillId="0" borderId="20" xfId="0" applyNumberFormat="1" applyFont="1" applyFill="1" applyBorder="1" applyAlignment="1" applyProtection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0" fontId="4" fillId="14" borderId="9" xfId="0" applyNumberFormat="1" applyFont="1" applyFill="1" applyBorder="1" applyAlignment="1" applyProtection="1">
      <alignment horizontal="right" vertical="top" wrapText="1"/>
    </xf>
    <xf numFmtId="0" fontId="2" fillId="14" borderId="9" xfId="0" applyNumberFormat="1" applyFont="1" applyFill="1" applyBorder="1" applyAlignment="1" applyProtection="1">
      <alignment horizontal="right" vertical="top" wrapText="1"/>
    </xf>
    <xf numFmtId="0" fontId="4" fillId="14" borderId="9" xfId="0" applyNumberFormat="1" applyFont="1" applyFill="1" applyBorder="1" applyAlignment="1" applyProtection="1">
      <alignment horizontal="justify" vertical="top" wrapText="1"/>
    </xf>
    <xf numFmtId="0" fontId="0" fillId="0" borderId="11" xfId="0" applyNumberFormat="1" applyFont="1" applyFill="1" applyBorder="1" applyAlignment="1" applyProtection="1">
      <alignment wrapText="1"/>
      <protection locked="0"/>
    </xf>
    <xf numFmtId="0" fontId="0" fillId="0" borderId="11" xfId="0" applyFill="1" applyBorder="1"/>
    <xf numFmtId="0" fontId="0" fillId="14" borderId="1" xfId="0" applyFill="1" applyBorder="1"/>
    <xf numFmtId="165" fontId="1" fillId="12" borderId="2" xfId="0" applyNumberFormat="1" applyFont="1" applyFill="1" applyBorder="1" applyAlignment="1" applyProtection="1">
      <alignment horizontal="center" vertical="center" wrapText="1"/>
    </xf>
    <xf numFmtId="0" fontId="4" fillId="7" borderId="11" xfId="0" applyNumberFormat="1" applyFont="1" applyFill="1" applyBorder="1" applyAlignment="1" applyProtection="1">
      <alignment horizontal="right" vertical="top" wrapText="1"/>
    </xf>
    <xf numFmtId="0" fontId="4" fillId="14" borderId="11" xfId="0" applyNumberFormat="1" applyFont="1" applyFill="1" applyBorder="1" applyAlignment="1" applyProtection="1">
      <alignment horizontal="right" vertical="top" wrapText="1"/>
    </xf>
    <xf numFmtId="0" fontId="2" fillId="14" borderId="11" xfId="0" applyNumberFormat="1" applyFont="1" applyFill="1" applyBorder="1" applyAlignment="1" applyProtection="1">
      <alignment horizontal="right" vertical="top" wrapText="1"/>
    </xf>
    <xf numFmtId="0" fontId="12" fillId="8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165" fontId="1" fillId="0" borderId="11" xfId="0" applyNumberFormat="1" applyFont="1" applyFill="1" applyBorder="1" applyAlignment="1" applyProtection="1">
      <alignment horizontal="center" vertical="center" wrapText="1"/>
    </xf>
    <xf numFmtId="165" fontId="13" fillId="0" borderId="11" xfId="0" applyNumberFormat="1" applyFont="1" applyFill="1" applyBorder="1" applyAlignment="1" applyProtection="1">
      <alignment horizontal="center" vertical="center" wrapText="1"/>
    </xf>
    <xf numFmtId="165" fontId="1" fillId="14" borderId="11" xfId="0" applyNumberFormat="1" applyFont="1" applyFill="1" applyBorder="1" applyAlignment="1" applyProtection="1">
      <alignment horizontal="center" vertical="center" wrapText="1"/>
    </xf>
    <xf numFmtId="4" fontId="2" fillId="14" borderId="11" xfId="0" applyNumberFormat="1" applyFont="1" applyFill="1" applyBorder="1" applyAlignment="1" applyProtection="1">
      <alignment horizontal="right" vertical="top" wrapText="1"/>
    </xf>
    <xf numFmtId="0" fontId="4" fillId="14" borderId="11" xfId="0" applyNumberFormat="1" applyFont="1" applyFill="1" applyBorder="1" applyAlignment="1" applyProtection="1">
      <alignment horizontal="justify" vertical="top" wrapText="1"/>
    </xf>
    <xf numFmtId="4" fontId="2" fillId="0" borderId="11" xfId="0" applyNumberFormat="1" applyFont="1" applyFill="1" applyBorder="1" applyAlignment="1" applyProtection="1">
      <alignment horizontal="right" vertical="top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right" vertical="top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" fontId="7" fillId="7" borderId="11" xfId="0" applyNumberFormat="1" applyFont="1" applyFill="1" applyBorder="1" applyAlignment="1" applyProtection="1">
      <alignment horizontal="right" vertical="top" wrapText="1"/>
    </xf>
    <xf numFmtId="0" fontId="7" fillId="7" borderId="11" xfId="0" applyNumberFormat="1" applyFont="1" applyFill="1" applyBorder="1" applyAlignment="1" applyProtection="1">
      <alignment horizontal="right" vertical="top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 applyProtection="1">
      <alignment horizontal="center" vertical="center" wrapText="1"/>
    </xf>
    <xf numFmtId="0" fontId="7" fillId="7" borderId="4" xfId="0" applyNumberFormat="1" applyFont="1" applyFill="1" applyBorder="1" applyAlignment="1" applyProtection="1">
      <alignment horizontal="center" vertical="center" wrapText="1"/>
    </xf>
    <xf numFmtId="165" fontId="1" fillId="13" borderId="2" xfId="0" applyNumberFormat="1" applyFont="1" applyFill="1" applyBorder="1" applyAlignment="1" applyProtection="1">
      <alignment horizontal="center" vertical="center" wrapText="1"/>
    </xf>
    <xf numFmtId="0" fontId="1" fillId="14" borderId="11" xfId="0" applyNumberFormat="1" applyFont="1" applyFill="1" applyBorder="1" applyAlignment="1" applyProtection="1">
      <alignment horizontal="right" vertical="top" wrapText="1"/>
    </xf>
    <xf numFmtId="0" fontId="2" fillId="14" borderId="11" xfId="0" applyNumberFormat="1" applyFont="1" applyFill="1" applyBorder="1" applyAlignment="1" applyProtection="1">
      <alignment horizontal="right" vertical="top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0" fillId="0" borderId="20" xfId="0" applyNumberFormat="1" applyFont="1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14" borderId="11" xfId="0" applyFill="1" applyBorder="1"/>
    <xf numFmtId="0" fontId="1" fillId="14" borderId="11" xfId="0" applyNumberFormat="1" applyFont="1" applyFill="1" applyBorder="1" applyAlignment="1" applyProtection="1">
      <alignment horizontal="center" vertical="top" wrapText="1"/>
    </xf>
    <xf numFmtId="0" fontId="1" fillId="14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165" fontId="1" fillId="14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2" xfId="0" applyNumberFormat="1" applyFont="1" applyFill="1" applyBorder="1" applyAlignment="1" applyProtection="1">
      <alignment horizontal="center" vertical="top" wrapText="1"/>
    </xf>
    <xf numFmtId="0" fontId="1" fillId="14" borderId="12" xfId="0" applyNumberFormat="1" applyFont="1" applyFill="1" applyBorder="1" applyAlignment="1" applyProtection="1">
      <alignment horizontal="center" vertical="top" wrapText="1"/>
      <protection locked="0"/>
    </xf>
    <xf numFmtId="0" fontId="1" fillId="14" borderId="19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7" fillId="10" borderId="11" xfId="0" applyNumberFormat="1" applyFont="1" applyFill="1" applyBorder="1" applyAlignment="1" applyProtection="1">
      <alignment horizontal="center" vertical="center" wrapText="1"/>
    </xf>
    <xf numFmtId="165" fontId="8" fillId="1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8" fillId="10" borderId="11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  <protection locked="0"/>
    </xf>
    <xf numFmtId="0" fontId="3" fillId="14" borderId="11" xfId="0" applyNumberFormat="1" applyFont="1" applyFill="1" applyBorder="1" applyAlignment="1" applyProtection="1">
      <alignment horizontal="center" vertical="top" wrapText="1"/>
    </xf>
    <xf numFmtId="0" fontId="3" fillId="14" borderId="11" xfId="0" applyNumberFormat="1" applyFont="1" applyFill="1" applyBorder="1" applyAlignment="1" applyProtection="1">
      <alignment horizontal="center" vertical="top" wrapText="1"/>
      <protection locked="0"/>
    </xf>
    <xf numFmtId="0" fontId="3" fillId="14" borderId="11" xfId="0" applyNumberFormat="1" applyFont="1" applyFill="1" applyBorder="1" applyAlignment="1" applyProtection="1">
      <alignment horizontal="center" vertical="center" wrapText="1"/>
    </xf>
    <xf numFmtId="0" fontId="3" fillId="14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top" wrapText="1"/>
      <protection locked="0"/>
    </xf>
    <xf numFmtId="165" fontId="1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 applyProtection="1">
      <alignment horizontal="left" wrapText="1"/>
      <protection locked="0"/>
    </xf>
    <xf numFmtId="0" fontId="12" fillId="8" borderId="4" xfId="0" applyNumberFormat="1" applyFont="1" applyFill="1" applyBorder="1" applyAlignment="1" applyProtection="1">
      <alignment horizontal="left" vertical="center" wrapText="1"/>
    </xf>
    <xf numFmtId="0" fontId="12" fillId="8" borderId="11" xfId="0" applyNumberFormat="1" applyFont="1" applyFill="1" applyBorder="1" applyAlignment="1" applyProtection="1">
      <alignment horizontal="left" vertical="center" wrapText="1"/>
    </xf>
    <xf numFmtId="0" fontId="12" fillId="8" borderId="12" xfId="0" applyNumberFormat="1" applyFont="1" applyFill="1" applyBorder="1" applyAlignment="1" applyProtection="1">
      <alignment horizontal="left" vertical="center" wrapText="1"/>
    </xf>
    <xf numFmtId="0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10" borderId="21" xfId="0" applyNumberFormat="1" applyFont="1" applyFill="1" applyBorder="1" applyAlignment="1" applyProtection="1">
      <alignment horizontal="left" vertical="top" wrapText="1"/>
    </xf>
    <xf numFmtId="0" fontId="12" fillId="0" borderId="21" xfId="0" applyNumberFormat="1" applyFont="1" applyFill="1" applyBorder="1" applyAlignment="1" applyProtection="1">
      <alignment horizontal="left" vertical="top" wrapText="1"/>
    </xf>
    <xf numFmtId="0" fontId="8" fillId="10" borderId="11" xfId="0" applyNumberFormat="1" applyFont="1" applyFill="1" applyBorder="1" applyAlignment="1" applyProtection="1">
      <alignment horizontal="left" vertical="center" wrapText="1"/>
    </xf>
    <xf numFmtId="0" fontId="7" fillId="8" borderId="1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1" xfId="0" applyNumberFormat="1" applyFont="1" applyFill="1" applyBorder="1" applyAlignment="1" applyProtection="1">
      <alignment horizontal="right" vertical="top" wrapText="1"/>
      <protection locked="0"/>
    </xf>
    <xf numFmtId="0" fontId="1" fillId="0" borderId="11" xfId="0" applyNumberFormat="1" applyFont="1" applyFill="1" applyBorder="1" applyAlignment="1" applyProtection="1">
      <alignment horizontal="right" vertical="top" wrapText="1"/>
    </xf>
    <xf numFmtId="0" fontId="13" fillId="0" borderId="11" xfId="0" applyNumberFormat="1" applyFont="1" applyFill="1" applyBorder="1" applyAlignment="1" applyProtection="1">
      <alignment vertical="top" wrapText="1"/>
      <protection locked="0"/>
    </xf>
    <xf numFmtId="0" fontId="13" fillId="10" borderId="11" xfId="0" applyNumberFormat="1" applyFont="1" applyFill="1" applyBorder="1" applyAlignment="1" applyProtection="1">
      <alignment vertical="top" wrapText="1"/>
      <protection locked="0"/>
    </xf>
    <xf numFmtId="0" fontId="1" fillId="14" borderId="11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</xf>
    <xf numFmtId="165" fontId="1" fillId="0" borderId="11" xfId="0" applyNumberFormat="1" applyFont="1" applyFill="1" applyBorder="1" applyAlignment="1" applyProtection="1">
      <alignment horizontal="right" vertical="top" wrapText="1"/>
    </xf>
    <xf numFmtId="0" fontId="1" fillId="14" borderId="12" xfId="0" applyNumberFormat="1" applyFont="1" applyFill="1" applyBorder="1" applyAlignment="1" applyProtection="1">
      <alignment horizontal="right" vertical="top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Fill="1" applyBorder="1" applyAlignment="1" applyProtection="1">
      <alignment vertical="top" wrapText="1"/>
      <protection locked="0"/>
    </xf>
    <xf numFmtId="0" fontId="13" fillId="0" borderId="11" xfId="0" applyNumberFormat="1" applyFont="1" applyFill="1" applyBorder="1" applyAlignment="1" applyProtection="1">
      <alignment horizontal="left" vertical="top" wrapText="1"/>
      <protection locked="0"/>
    </xf>
    <xf numFmtId="0" fontId="4" fillId="0" borderId="11" xfId="0" applyNumberFormat="1" applyFont="1" applyFill="1" applyBorder="1" applyAlignment="1" applyProtection="1">
      <alignment horizontal="justify" vertical="top" wrapText="1"/>
    </xf>
    <xf numFmtId="0" fontId="1" fillId="14" borderId="11" xfId="0" applyNumberFormat="1" applyFont="1" applyFill="1" applyBorder="1" applyAlignment="1" applyProtection="1">
      <alignment horizontal="right" vertical="top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3" fillId="14" borderId="12" xfId="0" applyNumberFormat="1" applyFont="1" applyFill="1" applyBorder="1" applyAlignment="1" applyProtection="1">
      <alignment horizontal="center" vertical="top" wrapText="1"/>
    </xf>
    <xf numFmtId="0" fontId="1" fillId="14" borderId="19" xfId="0" applyNumberFormat="1" applyFont="1" applyFill="1" applyBorder="1" applyAlignment="1" applyProtection="1">
      <alignment horizontal="right" vertical="top" wrapText="1"/>
      <protection locked="0"/>
    </xf>
    <xf numFmtId="165" fontId="1" fillId="14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7" xfId="0" applyNumberFormat="1" applyFont="1" applyFill="1" applyBorder="1" applyAlignment="1" applyProtection="1">
      <alignment wrapText="1"/>
      <protection locked="0"/>
    </xf>
    <xf numFmtId="0" fontId="0" fillId="14" borderId="20" xfId="0" applyFill="1" applyBorder="1"/>
    <xf numFmtId="0" fontId="0" fillId="0" borderId="11" xfId="0" applyBorder="1"/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12" borderId="4" xfId="0" applyNumberFormat="1" applyFont="1" applyFill="1" applyBorder="1" applyAlignment="1" applyProtection="1">
      <alignment horizontal="center" vertical="top" wrapText="1"/>
    </xf>
    <xf numFmtId="0" fontId="7" fillId="12" borderId="4" xfId="0" applyNumberFormat="1" applyFont="1" applyFill="1" applyBorder="1" applyAlignment="1" applyProtection="1">
      <alignment horizontal="right" vertical="top" wrapText="1"/>
    </xf>
    <xf numFmtId="0" fontId="1" fillId="12" borderId="4" xfId="0" applyNumberFormat="1" applyFont="1" applyFill="1" applyBorder="1" applyAlignment="1" applyProtection="1">
      <alignment horizontal="right" vertical="top" wrapText="1"/>
    </xf>
    <xf numFmtId="165" fontId="1" fillId="12" borderId="4" xfId="0" applyNumberFormat="1" applyFont="1" applyFill="1" applyBorder="1" applyAlignment="1" applyProtection="1">
      <alignment horizontal="center" vertical="center" wrapText="1"/>
    </xf>
    <xf numFmtId="0" fontId="1" fillId="12" borderId="4" xfId="0" applyNumberFormat="1" applyFont="1" applyFill="1" applyBorder="1" applyAlignment="1" applyProtection="1">
      <alignment horizontal="justify" vertical="top" wrapText="1"/>
    </xf>
    <xf numFmtId="0" fontId="4" fillId="7" borderId="7" xfId="0" applyNumberFormat="1" applyFont="1" applyFill="1" applyBorder="1" applyAlignment="1" applyProtection="1">
      <alignment horizontal="right" vertical="top" wrapText="1"/>
    </xf>
    <xf numFmtId="165" fontId="7" fillId="7" borderId="1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right" vertical="top" wrapText="1"/>
    </xf>
    <xf numFmtId="4" fontId="13" fillId="0" borderId="2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165" fontId="13" fillId="7" borderId="11" xfId="0" applyNumberFormat="1" applyFont="1" applyFill="1" applyBorder="1" applyAlignment="1" applyProtection="1">
      <alignment horizontal="right" vertical="top" wrapText="1"/>
    </xf>
    <xf numFmtId="165" fontId="13" fillId="0" borderId="12" xfId="0" applyNumberFormat="1" applyFont="1" applyFill="1" applyBorder="1" applyAlignment="1" applyProtection="1">
      <alignment horizontal="center" vertical="center" wrapText="1"/>
    </xf>
    <xf numFmtId="165" fontId="13" fillId="7" borderId="12" xfId="0" applyNumberFormat="1" applyFont="1" applyFill="1" applyBorder="1" applyAlignment="1" applyProtection="1">
      <alignment horizontal="right" vertical="top" wrapText="1"/>
    </xf>
    <xf numFmtId="0" fontId="13" fillId="8" borderId="12" xfId="0" applyNumberFormat="1" applyFont="1" applyFill="1" applyBorder="1" applyAlignment="1" applyProtection="1">
      <alignment horizontal="center" vertical="center" wrapText="1"/>
    </xf>
    <xf numFmtId="165" fontId="16" fillId="0" borderId="20" xfId="0" applyNumberFormat="1" applyFont="1" applyFill="1" applyBorder="1" applyAlignment="1" applyProtection="1">
      <alignment horizontal="center" vertical="center" wrapText="1"/>
    </xf>
    <xf numFmtId="165" fontId="16" fillId="7" borderId="11" xfId="0" applyNumberFormat="1" applyFont="1" applyFill="1" applyBorder="1" applyAlignment="1" applyProtection="1">
      <alignment horizontal="center" vertical="center" wrapText="1"/>
    </xf>
    <xf numFmtId="0" fontId="12" fillId="8" borderId="11" xfId="0" applyNumberFormat="1" applyFont="1" applyFill="1" applyBorder="1" applyAlignment="1" applyProtection="1">
      <alignment horizontal="center" vertical="center" wrapText="1"/>
    </xf>
    <xf numFmtId="0" fontId="1" fillId="14" borderId="11" xfId="0" applyNumberFormat="1" applyFont="1" applyFill="1" applyBorder="1" applyAlignment="1" applyProtection="1">
      <alignment horizontal="right" vertical="top" wrapText="1"/>
    </xf>
    <xf numFmtId="0" fontId="1" fillId="14" borderId="11" xfId="0" applyNumberFormat="1" applyFont="1" applyFill="1" applyBorder="1" applyAlignment="1" applyProtection="1">
      <alignment horizontal="right" vertical="top" wrapText="1"/>
      <protection locked="0"/>
    </xf>
    <xf numFmtId="0" fontId="1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" fillId="14" borderId="1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justify" vertical="top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0" xfId="0" applyNumberFormat="1" applyFont="1" applyFill="1" applyBorder="1" applyAlignment="1" applyProtection="1">
      <alignment horizontal="center" vertical="center" wrapText="1"/>
    </xf>
    <xf numFmtId="0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21" xfId="0" applyNumberFormat="1" applyFont="1" applyFill="1" applyBorder="1" applyAlignment="1" applyProtection="1">
      <alignment horizontal="left" vertical="top" wrapText="1"/>
    </xf>
    <xf numFmtId="0" fontId="1" fillId="14" borderId="25" xfId="0" applyNumberFormat="1" applyFont="1" applyFill="1" applyBorder="1" applyAlignment="1" applyProtection="1">
      <alignment horizontal="left" vertical="top" wrapText="1"/>
    </xf>
    <xf numFmtId="0" fontId="1" fillId="14" borderId="22" xfId="0" applyNumberFormat="1" applyFont="1" applyFill="1" applyBorder="1" applyAlignment="1" applyProtection="1">
      <alignment horizontal="left" vertical="top" wrapText="1"/>
    </xf>
    <xf numFmtId="0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20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9" fillId="12" borderId="7" xfId="0" applyNumberFormat="1" applyFont="1" applyFill="1" applyBorder="1" applyAlignment="1" applyProtection="1">
      <alignment horizontal="left" vertical="top" wrapText="1"/>
    </xf>
    <xf numFmtId="0" fontId="9" fillId="12" borderId="1" xfId="0" applyNumberFormat="1" applyFont="1" applyFill="1" applyBorder="1" applyAlignment="1" applyProtection="1">
      <alignment horizontal="left" vertical="top" wrapText="1"/>
    </xf>
    <xf numFmtId="0" fontId="9" fillId="12" borderId="8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" fillId="14" borderId="11" xfId="0" applyNumberFormat="1" applyFont="1" applyFill="1" applyBorder="1" applyAlignment="1" applyProtection="1">
      <alignment horizontal="right" vertical="top" wrapText="1"/>
    </xf>
    <xf numFmtId="0" fontId="1" fillId="14" borderId="11" xfId="0" applyNumberFormat="1" applyFont="1" applyFill="1" applyBorder="1" applyAlignment="1" applyProtection="1">
      <alignment horizontal="right" vertical="top" wrapText="1"/>
      <protection locked="0"/>
    </xf>
    <xf numFmtId="0" fontId="1" fillId="14" borderId="11" xfId="0" applyNumberFormat="1" applyFont="1" applyFill="1" applyBorder="1" applyAlignment="1" applyProtection="1">
      <alignment horizontal="left" vertical="top" wrapText="1"/>
    </xf>
    <xf numFmtId="0" fontId="1" fillId="14" borderId="11" xfId="0" applyNumberFormat="1" applyFont="1" applyFill="1" applyBorder="1" applyAlignment="1" applyProtection="1">
      <alignment horizontal="left" vertical="top" wrapText="1"/>
      <protection locked="0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11" xfId="0" applyNumberFormat="1" applyFont="1" applyFill="1" applyBorder="1" applyAlignment="1" applyProtection="1">
      <alignment horizontal="center" vertical="top" wrapText="1"/>
    </xf>
    <xf numFmtId="0" fontId="3" fillId="11" borderId="11" xfId="0" applyNumberFormat="1" applyFont="1" applyFill="1" applyBorder="1" applyAlignment="1" applyProtection="1">
      <alignment horizontal="center" vertical="top" wrapText="1"/>
      <protection locked="0"/>
    </xf>
    <xf numFmtId="0" fontId="9" fillId="14" borderId="11" xfId="0" applyNumberFormat="1" applyFont="1" applyFill="1" applyBorder="1" applyAlignment="1" applyProtection="1">
      <alignment horizontal="left" vertical="top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NumberFormat="1" applyFont="1" applyFill="1" applyBorder="1" applyAlignment="1" applyProtection="1">
      <alignment horizontal="center" vertical="top" wrapText="1"/>
    </xf>
    <xf numFmtId="0" fontId="2" fillId="6" borderId="2" xfId="0" applyNumberFormat="1" applyFont="1" applyFill="1" applyBorder="1" applyAlignment="1" applyProtection="1">
      <alignment horizontal="center" vertical="top" wrapText="1"/>
      <protection locked="0"/>
    </xf>
    <xf numFmtId="0" fontId="2" fillId="5" borderId="3" xfId="0" applyNumberFormat="1" applyFont="1" applyFill="1" applyBorder="1" applyAlignment="1" applyProtection="1">
      <alignment horizontal="center" vertical="top" wrapText="1"/>
    </xf>
    <xf numFmtId="0" fontId="2" fillId="6" borderId="9" xfId="0" applyNumberFormat="1" applyFont="1" applyFill="1" applyBorder="1" applyAlignment="1" applyProtection="1">
      <alignment horizontal="center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 vertical="top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9" borderId="11" xfId="0" applyNumberFormat="1" applyFont="1" applyFill="1" applyBorder="1" applyAlignment="1" applyProtection="1">
      <alignment horizontal="center" vertical="center" wrapText="1"/>
    </xf>
    <xf numFmtId="0" fontId="12" fillId="9" borderId="12" xfId="0" applyNumberFormat="1" applyFont="1" applyFill="1" applyBorder="1" applyAlignment="1" applyProtection="1">
      <alignment horizontal="center" vertical="center" wrapText="1"/>
    </xf>
    <xf numFmtId="0" fontId="13" fillId="8" borderId="12" xfId="0" applyNumberFormat="1" applyFont="1" applyFill="1" applyBorder="1" applyAlignment="1" applyProtection="1">
      <alignment horizontal="center" vertical="center" wrapText="1"/>
    </xf>
    <xf numFmtId="0" fontId="13" fillId="8" borderId="19" xfId="0" applyNumberFormat="1" applyFont="1" applyFill="1" applyBorder="1" applyAlignment="1" applyProtection="1">
      <alignment horizontal="center" vertical="center" wrapText="1"/>
    </xf>
    <xf numFmtId="0" fontId="1" fillId="13" borderId="2" xfId="0" applyNumberFormat="1" applyFont="1" applyFill="1" applyBorder="1" applyAlignment="1" applyProtection="1">
      <alignment horizontal="right" vertical="top" wrapText="1"/>
    </xf>
    <xf numFmtId="0" fontId="1" fillId="13" borderId="2" xfId="0" applyNumberFormat="1" applyFont="1" applyFill="1" applyBorder="1" applyAlignment="1" applyProtection="1">
      <alignment horizontal="right" vertical="top" wrapText="1"/>
      <protection locked="0"/>
    </xf>
    <xf numFmtId="0" fontId="1" fillId="14" borderId="21" xfId="0" applyNumberFormat="1" applyFont="1" applyFill="1" applyBorder="1" applyAlignment="1" applyProtection="1">
      <alignment horizontal="left" vertical="top" wrapText="1"/>
      <protection locked="0"/>
    </xf>
    <xf numFmtId="0" fontId="1" fillId="14" borderId="25" xfId="0" applyNumberFormat="1" applyFont="1" applyFill="1" applyBorder="1" applyAlignment="1" applyProtection="1">
      <alignment horizontal="left" vertical="top" wrapText="1"/>
      <protection locked="0"/>
    </xf>
    <xf numFmtId="0" fontId="1" fillId="14" borderId="22" xfId="0" applyNumberFormat="1" applyFont="1" applyFill="1" applyBorder="1" applyAlignment="1" applyProtection="1">
      <alignment horizontal="left" vertical="top" wrapText="1"/>
      <protection locked="0"/>
    </xf>
    <xf numFmtId="0" fontId="1" fillId="12" borderId="4" xfId="0" applyNumberFormat="1" applyFont="1" applyFill="1" applyBorder="1" applyAlignment="1" applyProtection="1">
      <alignment horizontal="right" vertical="top" wrapText="1"/>
    </xf>
    <xf numFmtId="0" fontId="1" fillId="12" borderId="4" xfId="0" applyNumberFormat="1" applyFont="1" applyFill="1" applyBorder="1" applyAlignment="1" applyProtection="1">
      <alignment horizontal="right" vertical="top" wrapText="1"/>
      <protection locked="0"/>
    </xf>
    <xf numFmtId="0" fontId="1" fillId="11" borderId="11" xfId="0" applyNumberFormat="1" applyFont="1" applyFill="1" applyBorder="1" applyAlignment="1" applyProtection="1">
      <alignment horizontal="center" vertical="top" wrapText="1"/>
    </xf>
    <xf numFmtId="0" fontId="1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1" fillId="11" borderId="1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9" xfId="0" applyNumberFormat="1" applyFont="1" applyFill="1" applyBorder="1" applyAlignment="1" applyProtection="1">
      <alignment horizontal="center" vertical="top" wrapText="1"/>
      <protection locked="0"/>
    </xf>
    <xf numFmtId="0" fontId="1" fillId="0" borderId="20" xfId="0" applyNumberFormat="1" applyFont="1" applyFill="1" applyBorder="1" applyAlignment="1" applyProtection="1">
      <alignment horizontal="center" vertical="top" wrapText="1"/>
      <protection locked="0"/>
    </xf>
    <xf numFmtId="0" fontId="1" fillId="14" borderId="13" xfId="0" applyNumberFormat="1" applyFont="1" applyFill="1" applyBorder="1" applyAlignment="1" applyProtection="1">
      <alignment horizontal="left" vertical="top" wrapText="1"/>
      <protection locked="0"/>
    </xf>
    <xf numFmtId="0" fontId="1" fillId="14" borderId="31" xfId="0" applyNumberFormat="1" applyFont="1" applyFill="1" applyBorder="1" applyAlignment="1" applyProtection="1">
      <alignment horizontal="left" vertical="top" wrapText="1"/>
      <protection locked="0"/>
    </xf>
    <xf numFmtId="0" fontId="1" fillId="14" borderId="14" xfId="0" applyNumberFormat="1" applyFont="1" applyFill="1" applyBorder="1" applyAlignment="1" applyProtection="1">
      <alignment horizontal="left" vertical="top" wrapText="1"/>
      <protection locked="0"/>
    </xf>
    <xf numFmtId="0" fontId="9" fillId="12" borderId="5" xfId="0" applyNumberFormat="1" applyFont="1" applyFill="1" applyBorder="1" applyAlignment="1" applyProtection="1">
      <alignment horizontal="left" vertical="top" wrapText="1"/>
    </xf>
    <xf numFmtId="0" fontId="1" fillId="12" borderId="10" xfId="0" applyNumberFormat="1" applyFont="1" applyFill="1" applyBorder="1" applyAlignment="1" applyProtection="1">
      <alignment horizontal="left" vertical="top" wrapText="1"/>
    </xf>
    <xf numFmtId="0" fontId="1" fillId="12" borderId="6" xfId="0" applyNumberFormat="1" applyFont="1" applyFill="1" applyBorder="1" applyAlignment="1" applyProtection="1">
      <alignment horizontal="left" vertical="top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9" borderId="12" xfId="0" applyNumberFormat="1" applyFont="1" applyFill="1" applyBorder="1" applyAlignment="1" applyProtection="1">
      <alignment horizontal="center" vertical="center" wrapText="1"/>
    </xf>
    <xf numFmtId="0" fontId="7" fillId="9" borderId="19" xfId="0" applyNumberFormat="1" applyFont="1" applyFill="1" applyBorder="1" applyAlignment="1" applyProtection="1">
      <alignment horizontal="center" vertical="center" wrapText="1"/>
    </xf>
    <xf numFmtId="0" fontId="7" fillId="9" borderId="20" xfId="0" applyNumberFormat="1" applyFont="1" applyFill="1" applyBorder="1" applyAlignment="1" applyProtection="1">
      <alignment horizontal="center" vertical="center" wrapText="1"/>
    </xf>
    <xf numFmtId="0" fontId="1" fillId="14" borderId="21" xfId="0" applyNumberFormat="1" applyFont="1" applyFill="1" applyBorder="1" applyAlignment="1" applyProtection="1">
      <alignment horizontal="right" vertical="top" wrapText="1"/>
    </xf>
    <xf numFmtId="0" fontId="1" fillId="14" borderId="22" xfId="0" applyNumberFormat="1" applyFont="1" applyFill="1" applyBorder="1" applyAlignment="1" applyProtection="1">
      <alignment horizontal="right" vertical="top" wrapText="1"/>
    </xf>
    <xf numFmtId="0" fontId="9" fillId="13" borderId="5" xfId="0" applyNumberFormat="1" applyFont="1" applyFill="1" applyBorder="1" applyAlignment="1" applyProtection="1">
      <alignment horizontal="right" vertical="top" wrapText="1"/>
    </xf>
    <xf numFmtId="0" fontId="1" fillId="13" borderId="10" xfId="0" applyNumberFormat="1" applyFont="1" applyFill="1" applyBorder="1" applyAlignment="1" applyProtection="1">
      <alignment horizontal="right" vertical="top" wrapText="1"/>
    </xf>
    <xf numFmtId="0" fontId="1" fillId="13" borderId="6" xfId="0" applyNumberFormat="1" applyFont="1" applyFill="1" applyBorder="1" applyAlignment="1" applyProtection="1">
      <alignment horizontal="right" vertical="top" wrapText="1"/>
    </xf>
    <xf numFmtId="0" fontId="1" fillId="12" borderId="2" xfId="0" applyNumberFormat="1" applyFont="1" applyFill="1" applyBorder="1" applyAlignment="1" applyProtection="1">
      <alignment horizontal="right" vertical="top" wrapText="1"/>
    </xf>
    <xf numFmtId="0" fontId="1" fillId="12" borderId="2" xfId="0" applyNumberFormat="1" applyFont="1" applyFill="1" applyBorder="1" applyAlignment="1" applyProtection="1">
      <alignment horizontal="right" vertical="top" wrapText="1"/>
      <protection locked="0"/>
    </xf>
    <xf numFmtId="0" fontId="1" fillId="12" borderId="5" xfId="0" applyNumberFormat="1" applyFont="1" applyFill="1" applyBorder="1" applyAlignment="1" applyProtection="1">
      <alignment horizontal="left" vertical="top" wrapText="1"/>
    </xf>
    <xf numFmtId="0" fontId="1" fillId="12" borderId="5" xfId="0" applyNumberFormat="1" applyFont="1" applyFill="1" applyBorder="1" applyAlignment="1" applyProtection="1">
      <alignment horizontal="left" vertical="top" wrapText="1"/>
      <protection locked="0"/>
    </xf>
    <xf numFmtId="0" fontId="1" fillId="14" borderId="9" xfId="0" applyNumberFormat="1" applyFont="1" applyFill="1" applyBorder="1" applyAlignment="1" applyProtection="1">
      <alignment horizontal="right" vertical="top" wrapText="1"/>
    </xf>
    <xf numFmtId="0" fontId="1" fillId="14" borderId="9" xfId="0" applyNumberFormat="1" applyFont="1" applyFill="1" applyBorder="1" applyAlignment="1" applyProtection="1">
      <alignment horizontal="right" vertical="top" wrapText="1"/>
      <protection locked="0"/>
    </xf>
    <xf numFmtId="0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11" xfId="0" applyNumberFormat="1" applyFont="1" applyFill="1" applyBorder="1" applyAlignment="1" applyProtection="1">
      <alignment horizontal="center" vertical="center" wrapText="1"/>
    </xf>
    <xf numFmtId="0" fontId="13" fillId="7" borderId="11" xfId="0" applyNumberFormat="1" applyFont="1" applyFill="1" applyBorder="1" applyAlignment="1" applyProtection="1">
      <alignment horizontal="center" vertical="center" wrapText="1"/>
    </xf>
    <xf numFmtId="0" fontId="13" fillId="7" borderId="12" xfId="0" applyNumberFormat="1" applyFont="1" applyFill="1" applyBorder="1" applyAlignment="1" applyProtection="1">
      <alignment horizontal="center" vertical="center" wrapText="1"/>
    </xf>
    <xf numFmtId="0" fontId="8" fillId="10" borderId="11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9" fillId="14" borderId="21" xfId="0" applyNumberFormat="1" applyFont="1" applyFill="1" applyBorder="1" applyAlignment="1" applyProtection="1">
      <alignment horizontal="left" vertical="top" wrapText="1"/>
    </xf>
    <xf numFmtId="0" fontId="9" fillId="14" borderId="25" xfId="0" applyNumberFormat="1" applyFont="1" applyFill="1" applyBorder="1" applyAlignment="1" applyProtection="1">
      <alignment horizontal="left" vertical="top" wrapText="1"/>
    </xf>
    <xf numFmtId="0" fontId="9" fillId="14" borderId="22" xfId="0" applyNumberFormat="1" applyFont="1" applyFill="1" applyBorder="1" applyAlignment="1" applyProtection="1">
      <alignment horizontal="left" vertical="top" wrapText="1"/>
    </xf>
    <xf numFmtId="0" fontId="1" fillId="14" borderId="21" xfId="0" applyNumberFormat="1" applyFont="1" applyFill="1" applyBorder="1" applyAlignment="1" applyProtection="1">
      <alignment horizontal="right" vertical="top" wrapText="1"/>
      <protection locked="0"/>
    </xf>
    <xf numFmtId="0" fontId="1" fillId="14" borderId="22" xfId="0" applyNumberFormat="1" applyFont="1" applyFill="1" applyBorder="1" applyAlignment="1" applyProtection="1">
      <alignment horizontal="right" vertical="top" wrapText="1"/>
      <protection locked="0"/>
    </xf>
    <xf numFmtId="0" fontId="12" fillId="8" borderId="11" xfId="0" applyNumberFormat="1" applyFont="1" applyFill="1" applyBorder="1" applyAlignment="1" applyProtection="1">
      <alignment horizontal="center" vertical="center" wrapText="1"/>
    </xf>
    <xf numFmtId="0" fontId="13" fillId="8" borderId="32" xfId="0" applyNumberFormat="1" applyFont="1" applyFill="1" applyBorder="1" applyAlignment="1" applyProtection="1">
      <alignment horizontal="center" vertical="center" wrapText="1"/>
    </xf>
    <xf numFmtId="0" fontId="9" fillId="14" borderId="9" xfId="0" applyNumberFormat="1" applyFont="1" applyFill="1" applyBorder="1" applyAlignment="1" applyProtection="1">
      <alignment horizontal="left" vertical="top" wrapText="1"/>
    </xf>
    <xf numFmtId="0" fontId="1" fillId="14" borderId="9" xfId="0" applyNumberFormat="1" applyFont="1" applyFill="1" applyBorder="1" applyAlignment="1" applyProtection="1">
      <alignment horizontal="left" vertical="top" wrapText="1"/>
      <protection locked="0"/>
    </xf>
    <xf numFmtId="0" fontId="1" fillId="11" borderId="26" xfId="0" applyNumberFormat="1" applyFont="1" applyFill="1" applyBorder="1" applyAlignment="1" applyProtection="1">
      <alignment horizontal="center" vertical="center" wrapText="1"/>
    </xf>
    <xf numFmtId="0" fontId="1" fillId="11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0" applyNumberFormat="1" applyFont="1" applyFill="1" applyBorder="1" applyAlignment="1" applyProtection="1">
      <alignment horizontal="center" vertical="center" wrapText="1"/>
    </xf>
    <xf numFmtId="0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3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center" vertical="top" wrapText="1"/>
      <protection locked="0"/>
    </xf>
    <xf numFmtId="0" fontId="7" fillId="8" borderId="12" xfId="0" applyNumberFormat="1" applyFont="1" applyFill="1" applyBorder="1" applyAlignment="1" applyProtection="1">
      <alignment horizontal="center" vertical="center" wrapText="1"/>
    </xf>
    <xf numFmtId="0" fontId="7" fillId="8" borderId="19" xfId="0" applyNumberFormat="1" applyFont="1" applyFill="1" applyBorder="1" applyAlignment="1" applyProtection="1">
      <alignment horizontal="center" vertical="center" wrapText="1"/>
    </xf>
    <xf numFmtId="0" fontId="7" fillId="8" borderId="20" xfId="0" applyNumberFormat="1" applyFont="1" applyFill="1" applyBorder="1" applyAlignment="1" applyProtection="1">
      <alignment horizontal="center" vertical="center" wrapText="1"/>
    </xf>
    <xf numFmtId="0" fontId="7" fillId="7" borderId="12" xfId="0" applyNumberFormat="1" applyFont="1" applyFill="1" applyBorder="1" applyAlignment="1" applyProtection="1">
      <alignment horizontal="center" vertical="center" wrapText="1"/>
    </xf>
    <xf numFmtId="0" fontId="7" fillId="7" borderId="19" xfId="0" applyNumberFormat="1" applyFont="1" applyFill="1" applyBorder="1" applyAlignment="1" applyProtection="1">
      <alignment horizontal="center" vertical="center" wrapText="1"/>
    </xf>
    <xf numFmtId="0" fontId="7" fillId="7" borderId="2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11" xfId="0" applyNumberFormat="1" applyFont="1" applyFill="1" applyBorder="1" applyAlignment="1" applyProtection="1">
      <alignment horizontal="left" vertical="top" wrapText="1"/>
    </xf>
    <xf numFmtId="0" fontId="14" fillId="14" borderId="11" xfId="0" applyNumberFormat="1" applyFont="1" applyFill="1" applyBorder="1" applyAlignment="1" applyProtection="1">
      <alignment horizontal="left" vertical="top" wrapText="1"/>
      <protection locked="0"/>
    </xf>
    <xf numFmtId="0" fontId="1" fillId="14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14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14" borderId="22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AF103"/>
  <sheetViews>
    <sheetView tabSelected="1" view="pageBreakPreview" zoomScale="55" zoomScaleNormal="70" zoomScaleSheetLayoutView="55" workbookViewId="0">
      <selection activeCell="K11" sqref="K11"/>
    </sheetView>
  </sheetViews>
  <sheetFormatPr defaultRowHeight="15" x14ac:dyDescent="0.25"/>
  <cols>
    <col min="1" max="1" width="2.28515625" style="8" customWidth="1"/>
    <col min="2" max="2" width="6" customWidth="1"/>
    <col min="3" max="3" width="52.28515625" style="107" customWidth="1"/>
    <col min="4" max="4" width="19" customWidth="1"/>
    <col min="5" max="5" width="21" customWidth="1"/>
    <col min="6" max="6" width="33.140625" customWidth="1"/>
    <col min="7" max="7" width="17.42578125" customWidth="1"/>
    <col min="8" max="9" width="13.28515625" customWidth="1"/>
    <col min="10" max="10" width="14.5703125" customWidth="1"/>
    <col min="11" max="15" width="13.28515625" customWidth="1"/>
    <col min="16" max="16" width="15" customWidth="1"/>
    <col min="17" max="17" width="24" customWidth="1"/>
    <col min="18" max="18" width="16.140625" style="8" customWidth="1"/>
    <col min="19" max="32" width="9.140625" style="8"/>
  </cols>
  <sheetData>
    <row r="2" spans="1:18" ht="98.25" customHeight="1" x14ac:dyDescent="0.25">
      <c r="A2" s="6"/>
      <c r="B2" s="1"/>
      <c r="C2" s="97"/>
      <c r="D2" s="1"/>
      <c r="E2" s="1"/>
      <c r="F2" s="1"/>
      <c r="G2" s="1"/>
      <c r="H2" s="1"/>
      <c r="I2" s="1"/>
      <c r="J2" s="1"/>
      <c r="K2" s="1"/>
      <c r="L2" s="1"/>
      <c r="M2" s="1"/>
      <c r="N2" s="190" t="s">
        <v>183</v>
      </c>
      <c r="O2" s="190"/>
      <c r="P2" s="190"/>
      <c r="Q2" s="190"/>
      <c r="R2" s="6"/>
    </row>
    <row r="3" spans="1:18" ht="27.75" customHeight="1" thickBot="1" x14ac:dyDescent="0.3">
      <c r="A3" s="6"/>
      <c r="B3" s="200" t="s">
        <v>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6"/>
    </row>
    <row r="4" spans="1:18" ht="54.95" customHeight="1" thickBot="1" x14ac:dyDescent="0.3">
      <c r="A4" s="6"/>
      <c r="B4" s="202" t="s">
        <v>0</v>
      </c>
      <c r="C4" s="204" t="s">
        <v>1</v>
      </c>
      <c r="D4" s="202" t="s">
        <v>2</v>
      </c>
      <c r="E4" s="202" t="s">
        <v>3</v>
      </c>
      <c r="F4" s="202" t="s">
        <v>4</v>
      </c>
      <c r="G4" s="203"/>
      <c r="H4" s="202" t="s">
        <v>5</v>
      </c>
      <c r="I4" s="203"/>
      <c r="J4" s="203"/>
      <c r="K4" s="202" t="s">
        <v>6</v>
      </c>
      <c r="L4" s="203"/>
      <c r="M4" s="203"/>
      <c r="N4" s="203"/>
      <c r="O4" s="203"/>
      <c r="P4" s="203"/>
      <c r="Q4" s="206" t="s">
        <v>32</v>
      </c>
      <c r="R4" s="6"/>
    </row>
    <row r="5" spans="1:18" ht="93" customHeight="1" thickBot="1" x14ac:dyDescent="0.3">
      <c r="A5" s="6"/>
      <c r="B5" s="203"/>
      <c r="C5" s="205"/>
      <c r="D5" s="203"/>
      <c r="E5" s="203"/>
      <c r="F5" s="203"/>
      <c r="G5" s="203"/>
      <c r="H5" s="2" t="s">
        <v>7</v>
      </c>
      <c r="I5" s="2" t="s">
        <v>8</v>
      </c>
      <c r="J5" s="2" t="s">
        <v>9</v>
      </c>
      <c r="K5" s="18" t="s">
        <v>38</v>
      </c>
      <c r="L5" s="18" t="s">
        <v>37</v>
      </c>
      <c r="M5" s="18" t="s">
        <v>36</v>
      </c>
      <c r="N5" s="18" t="s">
        <v>35</v>
      </c>
      <c r="O5" s="18" t="s">
        <v>34</v>
      </c>
      <c r="P5" s="2" t="s">
        <v>10</v>
      </c>
      <c r="Q5" s="203"/>
      <c r="R5" s="6"/>
    </row>
    <row r="6" spans="1:18" ht="24.95" customHeight="1" x14ac:dyDescent="0.25">
      <c r="A6" s="6"/>
      <c r="B6" s="140" t="s">
        <v>11</v>
      </c>
      <c r="C6" s="140" t="s">
        <v>12</v>
      </c>
      <c r="D6" s="140" t="s">
        <v>13</v>
      </c>
      <c r="E6" s="140" t="s">
        <v>14</v>
      </c>
      <c r="F6" s="195" t="s">
        <v>15</v>
      </c>
      <c r="G6" s="196"/>
      <c r="H6" s="140" t="s">
        <v>16</v>
      </c>
      <c r="I6" s="140" t="s">
        <v>17</v>
      </c>
      <c r="J6" s="140" t="s">
        <v>18</v>
      </c>
      <c r="K6" s="140" t="s">
        <v>19</v>
      </c>
      <c r="L6" s="140" t="s">
        <v>20</v>
      </c>
      <c r="M6" s="140" t="s">
        <v>21</v>
      </c>
      <c r="N6" s="140" t="s">
        <v>22</v>
      </c>
      <c r="O6" s="140" t="s">
        <v>23</v>
      </c>
      <c r="P6" s="140" t="s">
        <v>24</v>
      </c>
      <c r="Q6" s="140" t="s">
        <v>25</v>
      </c>
      <c r="R6" s="6"/>
    </row>
    <row r="7" spans="1:18" ht="24.95" customHeight="1" x14ac:dyDescent="0.25">
      <c r="A7" s="7"/>
      <c r="B7" s="197" t="s">
        <v>145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7"/>
    </row>
    <row r="8" spans="1:18" ht="69.75" customHeight="1" x14ac:dyDescent="0.25">
      <c r="A8" s="6"/>
      <c r="B8" s="258" t="s">
        <v>125</v>
      </c>
      <c r="C8" s="99" t="s">
        <v>157</v>
      </c>
      <c r="D8" s="155" t="s">
        <v>28</v>
      </c>
      <c r="E8" s="152" t="s">
        <v>49</v>
      </c>
      <c r="F8" s="207" t="s">
        <v>158</v>
      </c>
      <c r="G8" s="207"/>
      <c r="H8" s="209" t="s">
        <v>60</v>
      </c>
      <c r="I8" s="207" t="s">
        <v>60</v>
      </c>
      <c r="J8" s="207" t="s">
        <v>33</v>
      </c>
      <c r="K8" s="23" t="s">
        <v>26</v>
      </c>
      <c r="L8" s="24"/>
      <c r="M8" s="51">
        <v>35895.800000000003</v>
      </c>
      <c r="N8" s="51">
        <v>67124.7</v>
      </c>
      <c r="O8" s="149" t="s">
        <v>26</v>
      </c>
      <c r="P8" s="25">
        <f>SUM(L8:O8)</f>
        <v>103020.5</v>
      </c>
      <c r="Q8" s="211" t="s">
        <v>50</v>
      </c>
      <c r="R8" s="6"/>
    </row>
    <row r="9" spans="1:18" ht="45" customHeight="1" x14ac:dyDescent="0.25">
      <c r="A9" s="7"/>
      <c r="B9" s="259"/>
      <c r="C9" s="146" t="s">
        <v>159</v>
      </c>
      <c r="D9" s="269" t="s">
        <v>59</v>
      </c>
      <c r="E9" s="211" t="s">
        <v>31</v>
      </c>
      <c r="F9" s="207"/>
      <c r="G9" s="207"/>
      <c r="H9" s="209"/>
      <c r="I9" s="207"/>
      <c r="J9" s="207"/>
      <c r="K9" s="23"/>
      <c r="L9" s="24"/>
      <c r="M9" s="51"/>
      <c r="N9" s="25"/>
      <c r="O9" s="149"/>
      <c r="P9" s="25"/>
      <c r="Q9" s="212"/>
      <c r="R9" s="7"/>
    </row>
    <row r="10" spans="1:18" ht="40.5" customHeight="1" x14ac:dyDescent="0.25">
      <c r="A10" s="7"/>
      <c r="B10" s="259"/>
      <c r="C10" s="146" t="s">
        <v>160</v>
      </c>
      <c r="D10" s="269"/>
      <c r="E10" s="212"/>
      <c r="F10" s="207"/>
      <c r="G10" s="207"/>
      <c r="H10" s="209"/>
      <c r="I10" s="207"/>
      <c r="J10" s="207"/>
      <c r="K10" s="23"/>
      <c r="L10" s="24"/>
      <c r="M10" s="51"/>
      <c r="N10" s="25"/>
      <c r="O10" s="149"/>
      <c r="P10" s="25"/>
      <c r="Q10" s="212"/>
      <c r="R10" s="7"/>
    </row>
    <row r="11" spans="1:18" ht="39" customHeight="1" x14ac:dyDescent="0.25">
      <c r="A11" s="7"/>
      <c r="B11" s="259"/>
      <c r="C11" s="146" t="s">
        <v>161</v>
      </c>
      <c r="D11" s="269"/>
      <c r="E11" s="212"/>
      <c r="F11" s="207"/>
      <c r="G11" s="207"/>
      <c r="H11" s="209"/>
      <c r="I11" s="207"/>
      <c r="J11" s="207"/>
      <c r="K11" s="23"/>
      <c r="L11" s="24"/>
      <c r="M11" s="51"/>
      <c r="N11" s="25"/>
      <c r="O11" s="149"/>
      <c r="P11" s="25"/>
      <c r="Q11" s="212"/>
      <c r="R11" s="7"/>
    </row>
    <row r="12" spans="1:18" ht="42" customHeight="1" x14ac:dyDescent="0.25">
      <c r="A12" s="7"/>
      <c r="B12" s="259"/>
      <c r="C12" s="146" t="s">
        <v>162</v>
      </c>
      <c r="D12" s="269"/>
      <c r="E12" s="212"/>
      <c r="F12" s="207"/>
      <c r="G12" s="207"/>
      <c r="H12" s="209"/>
      <c r="I12" s="207"/>
      <c r="J12" s="207"/>
      <c r="K12" s="23"/>
      <c r="L12" s="24"/>
      <c r="M12" s="51"/>
      <c r="N12" s="25"/>
      <c r="O12" s="149"/>
      <c r="P12" s="25"/>
      <c r="Q12" s="212"/>
      <c r="R12" s="7"/>
    </row>
    <row r="13" spans="1:18" ht="45" customHeight="1" x14ac:dyDescent="0.25">
      <c r="A13" s="7"/>
      <c r="B13" s="259"/>
      <c r="C13" s="146" t="s">
        <v>163</v>
      </c>
      <c r="D13" s="269"/>
      <c r="E13" s="212"/>
      <c r="F13" s="207"/>
      <c r="G13" s="207"/>
      <c r="H13" s="209"/>
      <c r="I13" s="207"/>
      <c r="J13" s="207"/>
      <c r="K13" s="23"/>
      <c r="L13" s="24"/>
      <c r="M13" s="51"/>
      <c r="N13" s="25"/>
      <c r="O13" s="149"/>
      <c r="P13" s="25"/>
      <c r="Q13" s="212"/>
      <c r="R13" s="7"/>
    </row>
    <row r="14" spans="1:18" ht="49.5" customHeight="1" x14ac:dyDescent="0.25">
      <c r="A14" s="7"/>
      <c r="B14" s="259"/>
      <c r="C14" s="146" t="s">
        <v>164</v>
      </c>
      <c r="D14" s="269"/>
      <c r="E14" s="212"/>
      <c r="F14" s="207"/>
      <c r="G14" s="207"/>
      <c r="H14" s="209"/>
      <c r="I14" s="207"/>
      <c r="J14" s="207"/>
      <c r="K14" s="23"/>
      <c r="L14" s="24"/>
      <c r="M14" s="51"/>
      <c r="N14" s="25"/>
      <c r="O14" s="149"/>
      <c r="P14" s="25"/>
      <c r="Q14" s="212"/>
      <c r="R14" s="7"/>
    </row>
    <row r="15" spans="1:18" ht="49.5" customHeight="1" x14ac:dyDescent="0.25">
      <c r="A15" s="7"/>
      <c r="B15" s="259"/>
      <c r="C15" s="146" t="s">
        <v>165</v>
      </c>
      <c r="D15" s="269"/>
      <c r="E15" s="212"/>
      <c r="F15" s="207"/>
      <c r="G15" s="207"/>
      <c r="H15" s="209"/>
      <c r="I15" s="207"/>
      <c r="J15" s="207"/>
      <c r="K15" s="23"/>
      <c r="L15" s="24"/>
      <c r="M15" s="51"/>
      <c r="N15" s="25"/>
      <c r="O15" s="149"/>
      <c r="P15" s="25"/>
      <c r="Q15" s="212"/>
      <c r="R15" s="7"/>
    </row>
    <row r="16" spans="1:18" ht="42" customHeight="1" x14ac:dyDescent="0.25">
      <c r="A16" s="7"/>
      <c r="B16" s="259"/>
      <c r="C16" s="146" t="s">
        <v>166</v>
      </c>
      <c r="D16" s="269"/>
      <c r="E16" s="212"/>
      <c r="F16" s="207"/>
      <c r="G16" s="207"/>
      <c r="H16" s="209"/>
      <c r="I16" s="207"/>
      <c r="J16" s="207"/>
      <c r="K16" s="23"/>
      <c r="L16" s="24"/>
      <c r="M16" s="51"/>
      <c r="N16" s="25"/>
      <c r="O16" s="149"/>
      <c r="P16" s="25"/>
      <c r="Q16" s="212"/>
      <c r="R16" s="7"/>
    </row>
    <row r="17" spans="1:32" ht="52.5" customHeight="1" x14ac:dyDescent="0.25">
      <c r="A17" s="7"/>
      <c r="B17" s="259"/>
      <c r="C17" s="146" t="s">
        <v>167</v>
      </c>
      <c r="D17" s="269"/>
      <c r="E17" s="212"/>
      <c r="F17" s="207"/>
      <c r="G17" s="207"/>
      <c r="H17" s="209"/>
      <c r="I17" s="207"/>
      <c r="J17" s="207"/>
      <c r="K17" s="23"/>
      <c r="L17" s="24"/>
      <c r="M17" s="51"/>
      <c r="N17" s="25"/>
      <c r="O17" s="149"/>
      <c r="P17" s="25"/>
      <c r="Q17" s="212"/>
      <c r="R17" s="7"/>
    </row>
    <row r="18" spans="1:32" ht="49.5" customHeight="1" x14ac:dyDescent="0.25">
      <c r="A18" s="7"/>
      <c r="B18" s="259"/>
      <c r="C18" s="146" t="s">
        <v>168</v>
      </c>
      <c r="D18" s="269"/>
      <c r="E18" s="212"/>
      <c r="F18" s="207"/>
      <c r="G18" s="207"/>
      <c r="H18" s="209"/>
      <c r="I18" s="207"/>
      <c r="J18" s="207"/>
      <c r="K18" s="23"/>
      <c r="L18" s="24"/>
      <c r="M18" s="51"/>
      <c r="N18" s="25"/>
      <c r="O18" s="149"/>
      <c r="P18" s="25"/>
      <c r="Q18" s="212"/>
      <c r="R18" s="7"/>
    </row>
    <row r="19" spans="1:32" ht="54.75" customHeight="1" x14ac:dyDescent="0.25">
      <c r="A19" s="7"/>
      <c r="B19" s="259"/>
      <c r="C19" s="99" t="s">
        <v>169</v>
      </c>
      <c r="D19" s="269"/>
      <c r="E19" s="212"/>
      <c r="F19" s="207"/>
      <c r="G19" s="207"/>
      <c r="H19" s="209"/>
      <c r="I19" s="207"/>
      <c r="J19" s="207"/>
      <c r="K19" s="23"/>
      <c r="L19" s="24"/>
      <c r="M19" s="51"/>
      <c r="N19" s="25"/>
      <c r="O19" s="149"/>
      <c r="P19" s="25"/>
      <c r="Q19" s="212"/>
      <c r="R19" s="7"/>
    </row>
    <row r="20" spans="1:32" ht="46.5" customHeight="1" x14ac:dyDescent="0.25">
      <c r="A20" s="7"/>
      <c r="B20" s="259"/>
      <c r="C20" s="99" t="s">
        <v>170</v>
      </c>
      <c r="D20" s="269"/>
      <c r="E20" s="212"/>
      <c r="F20" s="207"/>
      <c r="G20" s="207"/>
      <c r="H20" s="209"/>
      <c r="I20" s="207"/>
      <c r="J20" s="207"/>
      <c r="K20" s="23"/>
      <c r="L20" s="24"/>
      <c r="M20" s="51"/>
      <c r="N20" s="25"/>
      <c r="O20" s="149"/>
      <c r="P20" s="25"/>
      <c r="Q20" s="212"/>
      <c r="R20" s="7"/>
    </row>
    <row r="21" spans="1:32" ht="40.5" customHeight="1" x14ac:dyDescent="0.25">
      <c r="A21" s="7"/>
      <c r="B21" s="259"/>
      <c r="C21" s="99" t="s">
        <v>171</v>
      </c>
      <c r="D21" s="269"/>
      <c r="E21" s="212"/>
      <c r="F21" s="207"/>
      <c r="G21" s="207"/>
      <c r="H21" s="209"/>
      <c r="I21" s="207"/>
      <c r="J21" s="207"/>
      <c r="K21" s="23"/>
      <c r="L21" s="24"/>
      <c r="M21" s="51"/>
      <c r="N21" s="25"/>
      <c r="O21" s="149"/>
      <c r="P21" s="25"/>
      <c r="Q21" s="212"/>
      <c r="R21" s="7"/>
    </row>
    <row r="22" spans="1:32" s="128" customFormat="1" ht="48" customHeight="1" thickBot="1" x14ac:dyDescent="0.3">
      <c r="A22" s="7"/>
      <c r="B22" s="260"/>
      <c r="C22" s="100" t="s">
        <v>172</v>
      </c>
      <c r="D22" s="269"/>
      <c r="E22" s="270"/>
      <c r="F22" s="208"/>
      <c r="G22" s="208"/>
      <c r="H22" s="210"/>
      <c r="I22" s="208"/>
      <c r="J22" s="208"/>
      <c r="K22" s="26"/>
      <c r="L22" s="27"/>
      <c r="M22" s="150"/>
      <c r="N22" s="28"/>
      <c r="O22" s="151"/>
      <c r="P22" s="28"/>
      <c r="Q22" s="212"/>
      <c r="R22" s="7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71" customFormat="1" ht="24.95" customHeight="1" x14ac:dyDescent="0.25">
      <c r="A23" s="40"/>
      <c r="B23" s="191">
        <v>15</v>
      </c>
      <c r="C23" s="192"/>
      <c r="D23" s="199" t="s">
        <v>91</v>
      </c>
      <c r="E23" s="194"/>
      <c r="F23" s="194"/>
      <c r="G23" s="194"/>
      <c r="H23" s="45" t="s">
        <v>26</v>
      </c>
      <c r="I23" s="45" t="s">
        <v>26</v>
      </c>
      <c r="J23" s="45" t="s">
        <v>26</v>
      </c>
      <c r="K23" s="67" t="s">
        <v>26</v>
      </c>
      <c r="L23" s="52"/>
      <c r="M23" s="52">
        <f>M8</f>
        <v>35895.800000000003</v>
      </c>
      <c r="N23" s="52">
        <f>N8</f>
        <v>67124.7</v>
      </c>
      <c r="O23" s="163" t="s">
        <v>26</v>
      </c>
      <c r="P23" s="52">
        <f>P8</f>
        <v>103020.5</v>
      </c>
      <c r="Q23" s="54" t="s">
        <v>26</v>
      </c>
      <c r="R23" s="40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s="70" customFormat="1" ht="104.25" customHeight="1" x14ac:dyDescent="0.25">
      <c r="A24" s="69"/>
      <c r="B24" s="159" t="s">
        <v>39</v>
      </c>
      <c r="C24" s="101" t="s">
        <v>54</v>
      </c>
      <c r="D24" s="159" t="s">
        <v>28</v>
      </c>
      <c r="E24" s="161" t="s">
        <v>31</v>
      </c>
      <c r="F24" s="169" t="s">
        <v>55</v>
      </c>
      <c r="G24" s="170"/>
      <c r="H24" s="165" t="s">
        <v>33</v>
      </c>
      <c r="I24" s="165" t="s">
        <v>80</v>
      </c>
      <c r="J24" s="165" t="s">
        <v>48</v>
      </c>
      <c r="K24" s="29"/>
      <c r="L24" s="29"/>
      <c r="M24" s="34">
        <v>165.04499999999999</v>
      </c>
      <c r="N24" s="34">
        <v>193.6</v>
      </c>
      <c r="O24" s="34">
        <v>29.5</v>
      </c>
      <c r="P24" s="153">
        <f>SUM(L24:O24)</f>
        <v>388.14499999999998</v>
      </c>
      <c r="Q24" s="164"/>
      <c r="R24" s="69"/>
    </row>
    <row r="25" spans="1:32" s="71" customFormat="1" ht="24.95" customHeight="1" x14ac:dyDescent="0.25">
      <c r="A25" s="40"/>
      <c r="B25" s="156"/>
      <c r="C25" s="157">
        <v>1</v>
      </c>
      <c r="D25" s="171" t="s">
        <v>91</v>
      </c>
      <c r="E25" s="172"/>
      <c r="F25" s="172"/>
      <c r="G25" s="173"/>
      <c r="H25" s="45"/>
      <c r="I25" s="45"/>
      <c r="J25" s="45"/>
      <c r="K25" s="67"/>
      <c r="L25" s="52"/>
      <c r="M25" s="52">
        <f>M24</f>
        <v>165.04499999999999</v>
      </c>
      <c r="N25" s="52">
        <f>N24</f>
        <v>193.6</v>
      </c>
      <c r="O25" s="52">
        <f>O24</f>
        <v>29.5</v>
      </c>
      <c r="P25" s="52">
        <f>P24</f>
        <v>388.14499999999998</v>
      </c>
      <c r="Q25" s="54"/>
      <c r="R25" s="40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1:32" s="4" customFormat="1" ht="43.5" customHeight="1" x14ac:dyDescent="0.25">
      <c r="A26" s="7"/>
      <c r="B26" s="184" t="s">
        <v>51</v>
      </c>
      <c r="C26" s="101" t="s">
        <v>40</v>
      </c>
      <c r="D26" s="184" t="s">
        <v>28</v>
      </c>
      <c r="E26" s="179" t="s">
        <v>31</v>
      </c>
      <c r="F26" s="182" t="s">
        <v>47</v>
      </c>
      <c r="G26" s="183"/>
      <c r="H26" s="184" t="s">
        <v>48</v>
      </c>
      <c r="I26" s="184" t="s">
        <v>52</v>
      </c>
      <c r="J26" s="184" t="s">
        <v>178</v>
      </c>
      <c r="K26" s="29"/>
      <c r="L26" s="34">
        <v>3219.6</v>
      </c>
      <c r="M26" s="34">
        <v>3438.2</v>
      </c>
      <c r="N26" s="34">
        <v>4029.5</v>
      </c>
      <c r="O26" s="147">
        <v>616.4</v>
      </c>
      <c r="P26" s="30">
        <f>SUM(L26:O26)</f>
        <v>11303.699999999999</v>
      </c>
      <c r="Q26" s="181" t="s">
        <v>50</v>
      </c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4" customFormat="1" ht="48" customHeight="1" x14ac:dyDescent="0.25">
      <c r="A27" s="7"/>
      <c r="B27" s="184"/>
      <c r="C27" s="96" t="s">
        <v>41</v>
      </c>
      <c r="D27" s="184"/>
      <c r="E27" s="179"/>
      <c r="F27" s="182"/>
      <c r="G27" s="183"/>
      <c r="H27" s="184"/>
      <c r="I27" s="184"/>
      <c r="J27" s="184"/>
      <c r="K27" s="20"/>
      <c r="L27" s="35">
        <v>524.17708210000001</v>
      </c>
      <c r="M27" s="36">
        <v>574.91852960000006</v>
      </c>
      <c r="N27" s="35">
        <v>779.84900000000005</v>
      </c>
      <c r="O27" s="148">
        <v>309.5</v>
      </c>
      <c r="P27" s="30">
        <f t="shared" ref="P27:P31" si="0">SUM(L27:O27)</f>
        <v>2188.4446117000002</v>
      </c>
      <c r="Q27" s="181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4" customFormat="1" ht="42.75" customHeight="1" x14ac:dyDescent="0.25">
      <c r="A28" s="7"/>
      <c r="B28" s="184"/>
      <c r="C28" s="96" t="s">
        <v>42</v>
      </c>
      <c r="D28" s="184"/>
      <c r="E28" s="179"/>
      <c r="F28" s="182"/>
      <c r="G28" s="183"/>
      <c r="H28" s="184"/>
      <c r="I28" s="184"/>
      <c r="J28" s="184"/>
      <c r="K28" s="20"/>
      <c r="L28" s="35">
        <v>861.73299850000001</v>
      </c>
      <c r="M28" s="36">
        <v>789.32229619999998</v>
      </c>
      <c r="N28" s="35">
        <v>782.4</v>
      </c>
      <c r="O28" s="148">
        <v>223.9</v>
      </c>
      <c r="P28" s="30">
        <f t="shared" si="0"/>
        <v>2657.3552947000003</v>
      </c>
      <c r="Q28" s="181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s="4" customFormat="1" ht="39" customHeight="1" x14ac:dyDescent="0.25">
      <c r="A29" s="7"/>
      <c r="B29" s="184"/>
      <c r="C29" s="96" t="s">
        <v>43</v>
      </c>
      <c r="D29" s="184"/>
      <c r="E29" s="179"/>
      <c r="F29" s="182"/>
      <c r="G29" s="183"/>
      <c r="H29" s="184"/>
      <c r="I29" s="184"/>
      <c r="J29" s="184"/>
      <c r="K29" s="20"/>
      <c r="L29" s="35">
        <v>716.91111420000004</v>
      </c>
      <c r="M29" s="36">
        <v>1103.7497837999999</v>
      </c>
      <c r="N29" s="35">
        <v>1241.8</v>
      </c>
      <c r="O29" s="148">
        <v>301.7</v>
      </c>
      <c r="P29" s="30">
        <f t="shared" si="0"/>
        <v>3364.1608980000001</v>
      </c>
      <c r="Q29" s="181"/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4" customFormat="1" ht="39" customHeight="1" x14ac:dyDescent="0.25">
      <c r="A30" s="7"/>
      <c r="B30" s="184"/>
      <c r="C30" s="96" t="s">
        <v>44</v>
      </c>
      <c r="D30" s="184"/>
      <c r="E30" s="179"/>
      <c r="F30" s="182"/>
      <c r="G30" s="183"/>
      <c r="H30" s="184"/>
      <c r="I30" s="184"/>
      <c r="J30" s="184"/>
      <c r="K30" s="20"/>
      <c r="L30" s="35">
        <v>156.40041299999999</v>
      </c>
      <c r="M30" s="35">
        <v>165.17</v>
      </c>
      <c r="N30" s="35">
        <v>158.4</v>
      </c>
      <c r="O30" s="148">
        <v>45.8</v>
      </c>
      <c r="P30" s="30">
        <f t="shared" si="0"/>
        <v>525.77041299999996</v>
      </c>
      <c r="Q30" s="181"/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4" customFormat="1" ht="36" customHeight="1" x14ac:dyDescent="0.25">
      <c r="A31" s="7"/>
      <c r="B31" s="184"/>
      <c r="C31" s="96" t="s">
        <v>45</v>
      </c>
      <c r="D31" s="184"/>
      <c r="E31" s="179"/>
      <c r="F31" s="182"/>
      <c r="G31" s="183"/>
      <c r="H31" s="184"/>
      <c r="I31" s="184"/>
      <c r="J31" s="184"/>
      <c r="K31" s="20"/>
      <c r="L31" s="35">
        <v>162.66496599999999</v>
      </c>
      <c r="M31" s="35">
        <v>95.8</v>
      </c>
      <c r="N31" s="35">
        <v>95.903999999999996</v>
      </c>
      <c r="O31" s="148">
        <v>30.8</v>
      </c>
      <c r="P31" s="30">
        <f t="shared" si="0"/>
        <v>385.16896600000001</v>
      </c>
      <c r="Q31" s="181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4" customFormat="1" ht="42" customHeight="1" x14ac:dyDescent="0.25">
      <c r="A32" s="7"/>
      <c r="B32" s="184"/>
      <c r="C32" s="102" t="s">
        <v>46</v>
      </c>
      <c r="D32" s="184"/>
      <c r="E32" s="179"/>
      <c r="F32" s="182"/>
      <c r="G32" s="183"/>
      <c r="H32" s="184"/>
      <c r="I32" s="184"/>
      <c r="J32" s="184"/>
      <c r="K32" s="31"/>
      <c r="L32" s="32"/>
      <c r="M32" s="32"/>
      <c r="N32" s="150">
        <v>384.6</v>
      </c>
      <c r="O32" s="33"/>
      <c r="P32" s="32">
        <f>N32</f>
        <v>384.6</v>
      </c>
      <c r="Q32" s="181"/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71" customFormat="1" ht="24.95" customHeight="1" x14ac:dyDescent="0.25">
      <c r="A33" s="40"/>
      <c r="B33" s="191">
        <v>7</v>
      </c>
      <c r="C33" s="192"/>
      <c r="D33" s="193" t="s">
        <v>29</v>
      </c>
      <c r="E33" s="194"/>
      <c r="F33" s="194"/>
      <c r="G33" s="194"/>
      <c r="H33" s="45" t="s">
        <v>26</v>
      </c>
      <c r="I33" s="45" t="s">
        <v>26</v>
      </c>
      <c r="J33" s="45" t="s">
        <v>26</v>
      </c>
      <c r="K33" s="67" t="s">
        <v>26</v>
      </c>
      <c r="L33" s="52">
        <f>L26+L27+L28+L29+L30+L31+L32</f>
        <v>5641.4865738000008</v>
      </c>
      <c r="M33" s="52">
        <f>M26+M27+M28+M29+M30+M31+M32</f>
        <v>6167.1606096000005</v>
      </c>
      <c r="N33" s="52">
        <f>SUM(N26:N32)</f>
        <v>7472.4529999999995</v>
      </c>
      <c r="O33" s="52">
        <f>O26+O27+O28+O29+O30+O31</f>
        <v>1528.1</v>
      </c>
      <c r="P33" s="52">
        <f>P26+P27+P28+P29+P30+P31+P32</f>
        <v>20809.2001834</v>
      </c>
      <c r="Q33" s="54" t="s">
        <v>26</v>
      </c>
      <c r="R33" s="40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s="42" customFormat="1" ht="84.75" customHeight="1" x14ac:dyDescent="0.25">
      <c r="A34" s="7"/>
      <c r="B34" s="64">
        <v>4</v>
      </c>
      <c r="C34" s="98" t="s">
        <v>88</v>
      </c>
      <c r="D34" s="47" t="s">
        <v>59</v>
      </c>
      <c r="E34" s="47" t="s">
        <v>31</v>
      </c>
      <c r="F34" s="262" t="s">
        <v>89</v>
      </c>
      <c r="G34" s="263"/>
      <c r="H34" s="123" t="s">
        <v>53</v>
      </c>
      <c r="I34" s="123" t="s">
        <v>53</v>
      </c>
      <c r="J34" s="123" t="s">
        <v>85</v>
      </c>
      <c r="K34" s="138" t="s">
        <v>26</v>
      </c>
      <c r="L34" s="139">
        <v>114.932</v>
      </c>
      <c r="M34" s="139">
        <v>117.535</v>
      </c>
      <c r="N34" s="139">
        <v>148.1</v>
      </c>
      <c r="O34" s="139"/>
      <c r="P34" s="154">
        <f>SUM(L34:O34)</f>
        <v>380.56700000000001</v>
      </c>
      <c r="Q34" s="132" t="s">
        <v>123</v>
      </c>
      <c r="R34" s="7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42" customFormat="1" ht="24.95" customHeight="1" x14ac:dyDescent="0.25">
      <c r="A35" s="7"/>
      <c r="B35" s="267">
        <v>1</v>
      </c>
      <c r="C35" s="268"/>
      <c r="D35" s="264" t="s">
        <v>91</v>
      </c>
      <c r="E35" s="265"/>
      <c r="F35" s="265"/>
      <c r="G35" s="266"/>
      <c r="H35" s="45"/>
      <c r="I35" s="45"/>
      <c r="J35" s="45"/>
      <c r="K35" s="67"/>
      <c r="L35" s="52">
        <f>L34</f>
        <v>114.932</v>
      </c>
      <c r="M35" s="52">
        <f>M34</f>
        <v>117.535</v>
      </c>
      <c r="N35" s="52">
        <f>N34</f>
        <v>148.1</v>
      </c>
      <c r="O35" s="52"/>
      <c r="P35" s="52">
        <f>P34</f>
        <v>380.56700000000001</v>
      </c>
      <c r="Q35" s="54"/>
      <c r="R35" s="7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24.95" customHeight="1" x14ac:dyDescent="0.25">
      <c r="A36" s="6"/>
      <c r="B36" s="218">
        <f>B35+B33+C25+B23</f>
        <v>24</v>
      </c>
      <c r="C36" s="219"/>
      <c r="D36" s="186" t="s">
        <v>126</v>
      </c>
      <c r="E36" s="187"/>
      <c r="F36" s="187"/>
      <c r="G36" s="188"/>
      <c r="H36" s="133" t="s">
        <v>26</v>
      </c>
      <c r="I36" s="134" t="s">
        <v>26</v>
      </c>
      <c r="J36" s="134" t="s">
        <v>26</v>
      </c>
      <c r="K36" s="135" t="s">
        <v>26</v>
      </c>
      <c r="L36" s="136">
        <f>L35+L33</f>
        <v>5756.4185738000006</v>
      </c>
      <c r="M36" s="136">
        <f>M35+M33+M25+M23</f>
        <v>42345.540609600001</v>
      </c>
      <c r="N36" s="136">
        <f>N35+N33+N25+N23</f>
        <v>74938.853000000003</v>
      </c>
      <c r="O36" s="136">
        <f>O33+O25</f>
        <v>1557.6</v>
      </c>
      <c r="P36" s="136">
        <f>P35+P33+P25+P23</f>
        <v>124598.4121834</v>
      </c>
      <c r="Q36" s="137" t="s">
        <v>26</v>
      </c>
      <c r="R36" s="6"/>
      <c r="S36" s="5"/>
      <c r="T36" s="5"/>
      <c r="U36" s="5"/>
      <c r="V36" s="5"/>
      <c r="W36" s="5"/>
    </row>
    <row r="37" spans="1:32" s="8" customFormat="1" ht="24.95" customHeight="1" x14ac:dyDescent="0.25">
      <c r="A37" s="6"/>
      <c r="B37" s="220" t="s">
        <v>63</v>
      </c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2"/>
      <c r="P37" s="222"/>
      <c r="Q37" s="222"/>
      <c r="R37" s="6"/>
    </row>
    <row r="38" spans="1:32" s="8" customFormat="1" ht="31.5" x14ac:dyDescent="0.25">
      <c r="A38" s="7"/>
      <c r="B38" s="176" t="s">
        <v>57</v>
      </c>
      <c r="C38" s="103" t="s">
        <v>144</v>
      </c>
      <c r="D38" s="185" t="s">
        <v>104</v>
      </c>
      <c r="E38" s="185" t="s">
        <v>105</v>
      </c>
      <c r="F38" s="189" t="s">
        <v>99</v>
      </c>
      <c r="G38" s="189"/>
      <c r="H38" s="185" t="s">
        <v>155</v>
      </c>
      <c r="I38" s="185" t="s">
        <v>155</v>
      </c>
      <c r="J38" s="261" t="s">
        <v>100</v>
      </c>
      <c r="K38" s="75"/>
      <c r="L38" s="83">
        <v>5876.16</v>
      </c>
      <c r="M38" s="83">
        <v>8862.24</v>
      </c>
      <c r="N38" s="83">
        <v>5126.62</v>
      </c>
      <c r="O38" s="82"/>
      <c r="P38" s="77">
        <f>SUM(L38:O38)</f>
        <v>19865.02</v>
      </c>
      <c r="Q38" s="227"/>
      <c r="R38" s="7"/>
    </row>
    <row r="39" spans="1:32" s="8" customFormat="1" ht="36" customHeight="1" x14ac:dyDescent="0.25">
      <c r="A39" s="7"/>
      <c r="B39" s="184"/>
      <c r="C39" s="103" t="s">
        <v>136</v>
      </c>
      <c r="D39" s="185"/>
      <c r="E39" s="185"/>
      <c r="F39" s="189"/>
      <c r="G39" s="189"/>
      <c r="H39" s="185"/>
      <c r="I39" s="185"/>
      <c r="J39" s="261"/>
      <c r="K39" s="75"/>
      <c r="L39" s="83"/>
      <c r="M39" s="84"/>
      <c r="N39" s="83">
        <v>2748.45</v>
      </c>
      <c r="O39" s="82"/>
      <c r="P39" s="77">
        <f t="shared" ref="P39:P48" si="1">SUM(L39:O39)</f>
        <v>2748.45</v>
      </c>
      <c r="Q39" s="228"/>
      <c r="R39" s="7"/>
    </row>
    <row r="40" spans="1:32" s="8" customFormat="1" ht="33.75" customHeight="1" x14ac:dyDescent="0.25">
      <c r="A40" s="7"/>
      <c r="B40" s="184"/>
      <c r="C40" s="104" t="s">
        <v>137</v>
      </c>
      <c r="D40" s="185"/>
      <c r="E40" s="185"/>
      <c r="F40" s="189"/>
      <c r="G40" s="189"/>
      <c r="H40" s="185"/>
      <c r="I40" s="185"/>
      <c r="J40" s="261"/>
      <c r="K40" s="75"/>
      <c r="L40" s="83"/>
      <c r="M40" s="83"/>
      <c r="N40" s="83">
        <v>13579.24</v>
      </c>
      <c r="O40" s="82"/>
      <c r="P40" s="77">
        <f t="shared" si="1"/>
        <v>13579.24</v>
      </c>
      <c r="Q40" s="228"/>
      <c r="R40" s="7"/>
    </row>
    <row r="41" spans="1:32" s="8" customFormat="1" ht="51" customHeight="1" x14ac:dyDescent="0.25">
      <c r="A41" s="7"/>
      <c r="B41" s="184"/>
      <c r="C41" s="103" t="s">
        <v>97</v>
      </c>
      <c r="D41" s="185"/>
      <c r="E41" s="185"/>
      <c r="F41" s="189"/>
      <c r="G41" s="189"/>
      <c r="H41" s="185"/>
      <c r="I41" s="185"/>
      <c r="J41" s="261"/>
      <c r="K41" s="75"/>
      <c r="L41" s="83"/>
      <c r="M41" s="83"/>
      <c r="N41" s="83">
        <v>2260.83</v>
      </c>
      <c r="O41" s="82"/>
      <c r="P41" s="77">
        <f t="shared" si="1"/>
        <v>2260.83</v>
      </c>
      <c r="Q41" s="228"/>
      <c r="R41" s="7"/>
    </row>
    <row r="42" spans="1:32" s="8" customFormat="1" ht="31.5" x14ac:dyDescent="0.25">
      <c r="A42" s="7"/>
      <c r="B42" s="184"/>
      <c r="C42" s="103" t="s">
        <v>138</v>
      </c>
      <c r="D42" s="185"/>
      <c r="E42" s="185"/>
      <c r="F42" s="189"/>
      <c r="G42" s="189"/>
      <c r="H42" s="185"/>
      <c r="I42" s="185"/>
      <c r="J42" s="261"/>
      <c r="K42" s="75"/>
      <c r="L42" s="83"/>
      <c r="M42" s="83"/>
      <c r="N42" s="83">
        <v>1757.77</v>
      </c>
      <c r="O42" s="82"/>
      <c r="P42" s="77">
        <f t="shared" si="1"/>
        <v>1757.77</v>
      </c>
      <c r="Q42" s="228"/>
      <c r="R42" s="7"/>
    </row>
    <row r="43" spans="1:32" s="8" customFormat="1" ht="31.5" x14ac:dyDescent="0.25">
      <c r="A43" s="7"/>
      <c r="B43" s="184"/>
      <c r="C43" s="104" t="s">
        <v>139</v>
      </c>
      <c r="D43" s="185"/>
      <c r="E43" s="185"/>
      <c r="F43" s="189"/>
      <c r="G43" s="189"/>
      <c r="H43" s="185"/>
      <c r="I43" s="185"/>
      <c r="J43" s="261"/>
      <c r="K43" s="75"/>
      <c r="L43" s="83"/>
      <c r="M43" s="83"/>
      <c r="N43" s="83">
        <v>5127.9399999999996</v>
      </c>
      <c r="O43" s="82"/>
      <c r="P43" s="77">
        <f t="shared" si="1"/>
        <v>5127.9399999999996</v>
      </c>
      <c r="Q43" s="228"/>
      <c r="R43" s="7"/>
    </row>
    <row r="44" spans="1:32" s="8" customFormat="1" ht="46.5" customHeight="1" x14ac:dyDescent="0.25">
      <c r="A44" s="7"/>
      <c r="B44" s="184"/>
      <c r="C44" s="103" t="s">
        <v>140</v>
      </c>
      <c r="D44" s="185"/>
      <c r="E44" s="185"/>
      <c r="F44" s="189"/>
      <c r="G44" s="189"/>
      <c r="H44" s="185"/>
      <c r="I44" s="185"/>
      <c r="J44" s="261"/>
      <c r="K44" s="75"/>
      <c r="L44" s="83"/>
      <c r="M44" s="83"/>
      <c r="N44" s="83">
        <v>2825.12</v>
      </c>
      <c r="O44" s="82"/>
      <c r="P44" s="77">
        <f t="shared" si="1"/>
        <v>2825.12</v>
      </c>
      <c r="Q44" s="228"/>
      <c r="R44" s="7"/>
    </row>
    <row r="45" spans="1:32" s="8" customFormat="1" ht="41.25" customHeight="1" x14ac:dyDescent="0.25">
      <c r="A45" s="7"/>
      <c r="B45" s="184"/>
      <c r="C45" s="103" t="s">
        <v>142</v>
      </c>
      <c r="D45" s="185"/>
      <c r="E45" s="185"/>
      <c r="F45" s="189"/>
      <c r="G45" s="189"/>
      <c r="H45" s="185"/>
      <c r="I45" s="185"/>
      <c r="J45" s="261"/>
      <c r="K45" s="75"/>
      <c r="L45" s="83"/>
      <c r="M45" s="83"/>
      <c r="N45" s="83">
        <v>519.77</v>
      </c>
      <c r="O45" s="82"/>
      <c r="P45" s="77">
        <f t="shared" si="1"/>
        <v>519.77</v>
      </c>
      <c r="Q45" s="228"/>
      <c r="R45" s="7"/>
    </row>
    <row r="46" spans="1:32" s="8" customFormat="1" ht="31.5" x14ac:dyDescent="0.25">
      <c r="A46" s="7"/>
      <c r="B46" s="184"/>
      <c r="C46" s="103" t="s">
        <v>98</v>
      </c>
      <c r="D46" s="185"/>
      <c r="E46" s="185"/>
      <c r="F46" s="189"/>
      <c r="G46" s="189"/>
      <c r="H46" s="185"/>
      <c r="I46" s="185"/>
      <c r="J46" s="261"/>
      <c r="K46" s="75"/>
      <c r="L46" s="83"/>
      <c r="M46" s="83"/>
      <c r="N46" s="83">
        <v>3596.84</v>
      </c>
      <c r="O46" s="82"/>
      <c r="P46" s="77">
        <f t="shared" si="1"/>
        <v>3596.84</v>
      </c>
      <c r="Q46" s="228"/>
      <c r="R46" s="7"/>
    </row>
    <row r="47" spans="1:32" s="8" customFormat="1" ht="64.5" customHeight="1" x14ac:dyDescent="0.25">
      <c r="A47" s="7"/>
      <c r="B47" s="184"/>
      <c r="C47" s="103" t="s">
        <v>141</v>
      </c>
      <c r="D47" s="185"/>
      <c r="E47" s="185"/>
      <c r="F47" s="189"/>
      <c r="G47" s="189"/>
      <c r="H47" s="185"/>
      <c r="I47" s="185"/>
      <c r="J47" s="261"/>
      <c r="K47" s="75"/>
      <c r="L47" s="83"/>
      <c r="M47" s="83"/>
      <c r="N47" s="83">
        <v>297.26</v>
      </c>
      <c r="O47" s="82"/>
      <c r="P47" s="77">
        <f t="shared" si="1"/>
        <v>297.26</v>
      </c>
      <c r="Q47" s="228"/>
      <c r="R47" s="7"/>
    </row>
    <row r="48" spans="1:32" s="8" customFormat="1" ht="31.5" x14ac:dyDescent="0.25">
      <c r="A48" s="7"/>
      <c r="B48" s="177"/>
      <c r="C48" s="103" t="s">
        <v>143</v>
      </c>
      <c r="D48" s="185"/>
      <c r="E48" s="185"/>
      <c r="F48" s="189"/>
      <c r="G48" s="189"/>
      <c r="H48" s="185"/>
      <c r="I48" s="185"/>
      <c r="J48" s="261"/>
      <c r="K48" s="75"/>
      <c r="L48" s="83"/>
      <c r="M48" s="83"/>
      <c r="N48" s="83">
        <v>1014.05</v>
      </c>
      <c r="O48" s="82"/>
      <c r="P48" s="77">
        <f t="shared" si="1"/>
        <v>1014.05</v>
      </c>
      <c r="Q48" s="229"/>
      <c r="R48" s="7"/>
    </row>
    <row r="49" spans="1:32" s="8" customFormat="1" ht="24.95" customHeight="1" x14ac:dyDescent="0.25">
      <c r="A49" s="7"/>
      <c r="B49" s="78"/>
      <c r="C49" s="116">
        <v>11</v>
      </c>
      <c r="D49" s="230" t="s">
        <v>91</v>
      </c>
      <c r="E49" s="231"/>
      <c r="F49" s="231"/>
      <c r="G49" s="232"/>
      <c r="H49" s="80"/>
      <c r="I49" s="80"/>
      <c r="J49" s="73"/>
      <c r="K49" s="73"/>
      <c r="L49" s="76">
        <f>SUM(L38:L48)</f>
        <v>5876.16</v>
      </c>
      <c r="M49" s="76">
        <f>SUM(M38:M48)</f>
        <v>8862.24</v>
      </c>
      <c r="N49" s="76">
        <f>SUM(N38:N48)</f>
        <v>38853.890000000007</v>
      </c>
      <c r="O49" s="73"/>
      <c r="P49" s="76">
        <f>SUM(P38:P48)</f>
        <v>53592.29</v>
      </c>
      <c r="Q49" s="79"/>
      <c r="R49" s="7"/>
    </row>
    <row r="50" spans="1:32" s="8" customFormat="1" ht="33.75" customHeight="1" x14ac:dyDescent="0.25">
      <c r="A50" s="7"/>
      <c r="B50" s="176" t="s">
        <v>58</v>
      </c>
      <c r="C50" s="96" t="s">
        <v>146</v>
      </c>
      <c r="D50" s="174" t="s">
        <v>28</v>
      </c>
      <c r="E50" s="174" t="s">
        <v>101</v>
      </c>
      <c r="F50" s="174" t="s">
        <v>92</v>
      </c>
      <c r="G50" s="174"/>
      <c r="H50" s="174" t="s">
        <v>33</v>
      </c>
      <c r="I50" s="174" t="s">
        <v>80</v>
      </c>
      <c r="J50" s="180" t="s">
        <v>48</v>
      </c>
      <c r="K50" s="94"/>
      <c r="L50" s="95"/>
      <c r="M50" s="95"/>
      <c r="N50" s="95"/>
      <c r="O50" s="158"/>
      <c r="P50" s="95"/>
      <c r="Q50" s="178" t="s">
        <v>50</v>
      </c>
      <c r="R50" s="7"/>
    </row>
    <row r="51" spans="1:32" s="8" customFormat="1" ht="48.75" customHeight="1" x14ac:dyDescent="0.25">
      <c r="A51" s="7"/>
      <c r="B51" s="184"/>
      <c r="C51" s="96" t="s">
        <v>149</v>
      </c>
      <c r="D51" s="174"/>
      <c r="E51" s="174"/>
      <c r="F51" s="174"/>
      <c r="G51" s="174"/>
      <c r="H51" s="174"/>
      <c r="I51" s="174"/>
      <c r="J51" s="174"/>
      <c r="K51" s="74"/>
      <c r="L51" s="118">
        <v>88395.199999999997</v>
      </c>
      <c r="M51" s="118">
        <v>56640.5</v>
      </c>
      <c r="N51" s="118">
        <v>36104.199999999997</v>
      </c>
      <c r="O51" s="119"/>
      <c r="P51" s="77">
        <f>SUM(L51:O51)</f>
        <v>181139.90000000002</v>
      </c>
      <c r="Q51" s="179"/>
      <c r="R51" s="7"/>
    </row>
    <row r="52" spans="1:32" s="8" customFormat="1" ht="39" customHeight="1" x14ac:dyDescent="0.25">
      <c r="A52" s="7"/>
      <c r="B52" s="184"/>
      <c r="C52" s="96" t="s">
        <v>147</v>
      </c>
      <c r="D52" s="174"/>
      <c r="E52" s="174"/>
      <c r="F52" s="174"/>
      <c r="G52" s="174"/>
      <c r="H52" s="174"/>
      <c r="I52" s="174"/>
      <c r="J52" s="174"/>
      <c r="K52" s="74"/>
      <c r="L52" s="118">
        <v>24621.7</v>
      </c>
      <c r="M52" s="118">
        <v>32921.9</v>
      </c>
      <c r="N52" s="118">
        <v>22729.3</v>
      </c>
      <c r="O52" s="119"/>
      <c r="P52" s="77">
        <f>SUM(L52:O52)</f>
        <v>80272.900000000009</v>
      </c>
      <c r="Q52" s="179"/>
      <c r="R52" s="7"/>
    </row>
    <row r="53" spans="1:32" s="8" customFormat="1" ht="48" customHeight="1" x14ac:dyDescent="0.25">
      <c r="A53" s="7"/>
      <c r="B53" s="177"/>
      <c r="C53" s="96" t="s">
        <v>148</v>
      </c>
      <c r="D53" s="174"/>
      <c r="E53" s="174"/>
      <c r="F53" s="174"/>
      <c r="G53" s="174"/>
      <c r="H53" s="174"/>
      <c r="I53" s="174"/>
      <c r="J53" s="174"/>
      <c r="K53" s="74"/>
      <c r="L53" s="118">
        <v>54713.599999999999</v>
      </c>
      <c r="M53" s="118">
        <v>104591.1</v>
      </c>
      <c r="N53" s="118">
        <v>66792.2</v>
      </c>
      <c r="O53" s="119"/>
      <c r="P53" s="77">
        <f>SUM(L53:O53)</f>
        <v>226096.90000000002</v>
      </c>
      <c r="Q53" s="180"/>
      <c r="R53" s="7"/>
    </row>
    <row r="54" spans="1:32" s="8" customFormat="1" ht="24.95" customHeight="1" x14ac:dyDescent="0.25">
      <c r="A54" s="7"/>
      <c r="B54" s="72"/>
      <c r="C54" s="109">
        <v>4</v>
      </c>
      <c r="D54" s="215" t="s">
        <v>91</v>
      </c>
      <c r="E54" s="216"/>
      <c r="F54" s="216"/>
      <c r="G54" s="217"/>
      <c r="H54" s="73"/>
      <c r="I54" s="73"/>
      <c r="J54" s="73"/>
      <c r="K54" s="73"/>
      <c r="L54" s="76">
        <f>SUM(L51:L53)</f>
        <v>167730.5</v>
      </c>
      <c r="M54" s="76">
        <f>SUM(M51:M53)</f>
        <v>194153.5</v>
      </c>
      <c r="N54" s="76">
        <f>SUM(N51:N53)</f>
        <v>125625.7</v>
      </c>
      <c r="O54" s="76"/>
      <c r="P54" s="76">
        <f>SUM(P51:P53)</f>
        <v>487509.70000000007</v>
      </c>
      <c r="Q54" s="73"/>
      <c r="R54" s="7"/>
    </row>
    <row r="55" spans="1:32" s="8" customFormat="1" ht="75" customHeight="1" x14ac:dyDescent="0.25">
      <c r="A55" s="7"/>
      <c r="B55" s="176" t="s">
        <v>61</v>
      </c>
      <c r="C55" s="96" t="s">
        <v>135</v>
      </c>
      <c r="D55" s="175" t="s">
        <v>28</v>
      </c>
      <c r="E55" s="174" t="s">
        <v>31</v>
      </c>
      <c r="F55" s="174" t="s">
        <v>173</v>
      </c>
      <c r="G55" s="174"/>
      <c r="H55" s="167" t="s">
        <v>48</v>
      </c>
      <c r="I55" s="167" t="s">
        <v>94</v>
      </c>
      <c r="J55" s="167" t="s">
        <v>53</v>
      </c>
      <c r="K55" s="21"/>
      <c r="L55" s="21"/>
      <c r="M55" s="51">
        <v>1455.4</v>
      </c>
      <c r="N55" s="51">
        <v>1531.4</v>
      </c>
      <c r="O55" s="148">
        <v>1140.2</v>
      </c>
      <c r="P55" s="50">
        <f>SUM(M55:O55)</f>
        <v>4127</v>
      </c>
      <c r="Q55" s="167" t="s">
        <v>50</v>
      </c>
      <c r="R55" s="7"/>
    </row>
    <row r="56" spans="1:32" s="8" customFormat="1" ht="75" customHeight="1" x14ac:dyDescent="0.25">
      <c r="A56" s="7"/>
      <c r="B56" s="177"/>
      <c r="C56" s="96" t="s">
        <v>174</v>
      </c>
      <c r="D56" s="175"/>
      <c r="E56" s="174"/>
      <c r="F56" s="174"/>
      <c r="G56" s="174"/>
      <c r="H56" s="168"/>
      <c r="I56" s="168"/>
      <c r="J56" s="168"/>
      <c r="K56" s="21"/>
      <c r="L56" s="21"/>
      <c r="M56" s="51"/>
      <c r="N56" s="51">
        <v>540</v>
      </c>
      <c r="O56" s="162"/>
      <c r="P56" s="50">
        <f>N56</f>
        <v>540</v>
      </c>
      <c r="Q56" s="168"/>
      <c r="R56" s="7"/>
    </row>
    <row r="57" spans="1:32" s="8" customFormat="1" ht="24.95" customHeight="1" x14ac:dyDescent="0.25">
      <c r="A57" s="7"/>
      <c r="B57" s="72"/>
      <c r="C57" s="109">
        <v>2</v>
      </c>
      <c r="D57" s="215" t="s">
        <v>91</v>
      </c>
      <c r="E57" s="216"/>
      <c r="F57" s="216"/>
      <c r="G57" s="217"/>
      <c r="H57" s="73"/>
      <c r="I57" s="73"/>
      <c r="J57" s="73"/>
      <c r="K57" s="73"/>
      <c r="L57" s="76"/>
      <c r="M57" s="76">
        <f>SUM(M55)</f>
        <v>1455.4</v>
      </c>
      <c r="N57" s="76">
        <f>N55+N56</f>
        <v>2071.4</v>
      </c>
      <c r="O57" s="76">
        <f>O55</f>
        <v>1140.2</v>
      </c>
      <c r="P57" s="76">
        <f>P55+P56</f>
        <v>4667</v>
      </c>
      <c r="Q57" s="73"/>
      <c r="R57" s="7"/>
    </row>
    <row r="58" spans="1:32" s="4" customFormat="1" ht="63" x14ac:dyDescent="0.25">
      <c r="A58" s="7"/>
      <c r="B58" s="49" t="s">
        <v>64</v>
      </c>
      <c r="C58" s="96" t="s">
        <v>65</v>
      </c>
      <c r="D58" s="49" t="s">
        <v>67</v>
      </c>
      <c r="E58" s="22" t="s">
        <v>31</v>
      </c>
      <c r="F58" s="223" t="s">
        <v>154</v>
      </c>
      <c r="G58" s="224"/>
      <c r="H58" s="48" t="s">
        <v>53</v>
      </c>
      <c r="I58" s="48" t="s">
        <v>85</v>
      </c>
      <c r="J58" s="48" t="s">
        <v>86</v>
      </c>
      <c r="K58" s="20"/>
      <c r="L58" s="20"/>
      <c r="M58" s="55"/>
      <c r="N58" s="56"/>
      <c r="O58" s="57"/>
      <c r="P58" s="56"/>
      <c r="Q58" s="117" t="s">
        <v>50</v>
      </c>
      <c r="R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s="4" customFormat="1" ht="24.95" customHeight="1" thickBot="1" x14ac:dyDescent="0.3">
      <c r="A59" s="6"/>
      <c r="B59" s="254">
        <v>1</v>
      </c>
      <c r="C59" s="255"/>
      <c r="D59" s="271" t="s">
        <v>91</v>
      </c>
      <c r="E59" s="272"/>
      <c r="F59" s="272"/>
      <c r="G59" s="272"/>
      <c r="H59" s="37" t="s">
        <v>26</v>
      </c>
      <c r="I59" s="37" t="s">
        <v>26</v>
      </c>
      <c r="J59" s="37" t="s">
        <v>26</v>
      </c>
      <c r="K59" s="38" t="s">
        <v>26</v>
      </c>
      <c r="L59" s="76"/>
      <c r="M59" s="76"/>
      <c r="N59" s="76"/>
      <c r="O59" s="76"/>
      <c r="P59" s="76"/>
      <c r="Q59" s="39" t="s">
        <v>26</v>
      </c>
      <c r="R59" s="6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24.95" customHeight="1" thickBot="1" x14ac:dyDescent="0.3">
      <c r="A60" s="6"/>
      <c r="B60" s="250">
        <f>B59+C57+C54+C49</f>
        <v>18</v>
      </c>
      <c r="C60" s="251"/>
      <c r="D60" s="233" t="s">
        <v>176</v>
      </c>
      <c r="E60" s="234"/>
      <c r="F60" s="234"/>
      <c r="G60" s="235"/>
      <c r="H60" s="11" t="s">
        <v>26</v>
      </c>
      <c r="I60" s="12" t="s">
        <v>26</v>
      </c>
      <c r="J60" s="12" t="s">
        <v>26</v>
      </c>
      <c r="K60" s="19" t="s">
        <v>26</v>
      </c>
      <c r="L60" s="43">
        <f>L54+L49</f>
        <v>173606.66</v>
      </c>
      <c r="M60" s="43">
        <f>M57+M54+M49</f>
        <v>204471.13999999998</v>
      </c>
      <c r="N60" s="43">
        <f>N57+N54+N49</f>
        <v>166550.99</v>
      </c>
      <c r="O60" s="43">
        <f>O57</f>
        <v>1140.2</v>
      </c>
      <c r="P60" s="43">
        <f>P57+P54+P49</f>
        <v>545768.99000000011</v>
      </c>
      <c r="Q60" s="14" t="s">
        <v>26</v>
      </c>
      <c r="R60" s="6"/>
      <c r="S60" s="5"/>
      <c r="T60" s="5"/>
      <c r="U60" s="5"/>
      <c r="V60" s="5"/>
      <c r="W60" s="5"/>
    </row>
    <row r="61" spans="1:32" ht="24.95" customHeight="1" x14ac:dyDescent="0.25">
      <c r="A61" s="6"/>
      <c r="B61" s="273" t="s">
        <v>106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5"/>
      <c r="R61" s="6"/>
    </row>
    <row r="62" spans="1:32" ht="63" x14ac:dyDescent="0.25">
      <c r="A62" s="7"/>
      <c r="B62" s="87" t="s">
        <v>66</v>
      </c>
      <c r="C62" s="105" t="s">
        <v>156</v>
      </c>
      <c r="D62" s="87" t="s">
        <v>104</v>
      </c>
      <c r="E62" s="87" t="s">
        <v>105</v>
      </c>
      <c r="F62" s="189" t="s">
        <v>102</v>
      </c>
      <c r="G62" s="286"/>
      <c r="H62" s="86" t="s">
        <v>90</v>
      </c>
      <c r="I62" s="86" t="s">
        <v>103</v>
      </c>
      <c r="J62" s="86" t="s">
        <v>60</v>
      </c>
      <c r="K62" s="88"/>
      <c r="L62" s="83">
        <v>1803</v>
      </c>
      <c r="M62" s="83">
        <v>2321.9</v>
      </c>
      <c r="N62" s="83">
        <v>1127.0999999999999</v>
      </c>
      <c r="O62" s="81"/>
      <c r="P62" s="77">
        <f>SUM(L62:O62)</f>
        <v>5252</v>
      </c>
      <c r="Q62" s="85"/>
      <c r="R62" s="7"/>
    </row>
    <row r="63" spans="1:32" ht="24.95" customHeight="1" x14ac:dyDescent="0.25">
      <c r="A63" s="7"/>
      <c r="B63" s="91"/>
      <c r="C63" s="113">
        <v>1</v>
      </c>
      <c r="D63" s="289" t="s">
        <v>91</v>
      </c>
      <c r="E63" s="290"/>
      <c r="F63" s="290"/>
      <c r="G63" s="291"/>
      <c r="H63" s="92"/>
      <c r="I63" s="92"/>
      <c r="J63" s="92"/>
      <c r="K63" s="92"/>
      <c r="L63" s="76">
        <f>SUM(L62)</f>
        <v>1803</v>
      </c>
      <c r="M63" s="76">
        <f>SUM(M62)</f>
        <v>2321.9</v>
      </c>
      <c r="N63" s="76">
        <f>SUM(N62)</f>
        <v>1127.0999999999999</v>
      </c>
      <c r="O63" s="76"/>
      <c r="P63" s="76">
        <f>SUM(P62)</f>
        <v>5252</v>
      </c>
      <c r="Q63" s="92"/>
      <c r="R63" s="7"/>
    </row>
    <row r="64" spans="1:32" ht="40.5" customHeight="1" x14ac:dyDescent="0.25">
      <c r="A64" s="6"/>
      <c r="B64" s="283" t="s">
        <v>68</v>
      </c>
      <c r="C64" s="106" t="s">
        <v>69</v>
      </c>
      <c r="D64" s="280" t="s">
        <v>73</v>
      </c>
      <c r="E64" s="280" t="s">
        <v>31</v>
      </c>
      <c r="F64" s="236" t="s">
        <v>74</v>
      </c>
      <c r="G64" s="237"/>
      <c r="H64" s="242" t="s">
        <v>60</v>
      </c>
      <c r="I64" s="242" t="s">
        <v>120</v>
      </c>
      <c r="J64" s="242" t="s">
        <v>93</v>
      </c>
      <c r="K64" s="44" t="s">
        <v>26</v>
      </c>
      <c r="L64" s="59"/>
      <c r="M64" s="59"/>
      <c r="N64" s="60"/>
      <c r="O64" s="60" t="s">
        <v>26</v>
      </c>
      <c r="P64" s="59"/>
      <c r="Q64" s="167"/>
      <c r="R64" s="6"/>
    </row>
    <row r="65" spans="1:32" ht="46.5" customHeight="1" x14ac:dyDescent="0.25">
      <c r="A65" s="7"/>
      <c r="B65" s="284"/>
      <c r="C65" s="106" t="s">
        <v>70</v>
      </c>
      <c r="D65" s="281"/>
      <c r="E65" s="281"/>
      <c r="F65" s="238"/>
      <c r="G65" s="239"/>
      <c r="H65" s="243"/>
      <c r="I65" s="243"/>
      <c r="J65" s="243"/>
      <c r="K65" s="44"/>
      <c r="L65" s="59"/>
      <c r="M65" s="59"/>
      <c r="N65" s="60"/>
      <c r="O65" s="60"/>
      <c r="P65" s="59"/>
      <c r="Q65" s="181"/>
      <c r="R65" s="7"/>
    </row>
    <row r="66" spans="1:32" ht="39" customHeight="1" x14ac:dyDescent="0.25">
      <c r="A66" s="7"/>
      <c r="B66" s="284"/>
      <c r="C66" s="106" t="s">
        <v>71</v>
      </c>
      <c r="D66" s="281"/>
      <c r="E66" s="281"/>
      <c r="F66" s="238"/>
      <c r="G66" s="239"/>
      <c r="H66" s="243"/>
      <c r="I66" s="243"/>
      <c r="J66" s="243"/>
      <c r="K66" s="44"/>
      <c r="L66" s="59"/>
      <c r="M66" s="59"/>
      <c r="N66" s="60"/>
      <c r="O66" s="60"/>
      <c r="P66" s="59"/>
      <c r="Q66" s="181"/>
      <c r="R66" s="7"/>
    </row>
    <row r="67" spans="1:32" ht="60" customHeight="1" x14ac:dyDescent="0.25">
      <c r="A67" s="7"/>
      <c r="B67" s="285"/>
      <c r="C67" s="106" t="s">
        <v>72</v>
      </c>
      <c r="D67" s="282"/>
      <c r="E67" s="282"/>
      <c r="F67" s="240"/>
      <c r="G67" s="241"/>
      <c r="H67" s="244"/>
      <c r="I67" s="244"/>
      <c r="J67" s="244"/>
      <c r="K67" s="44"/>
      <c r="L67" s="59"/>
      <c r="M67" s="59"/>
      <c r="N67" s="60"/>
      <c r="O67" s="60"/>
      <c r="P67" s="59"/>
      <c r="Q67" s="168"/>
      <c r="R67" s="7"/>
    </row>
    <row r="68" spans="1:32" s="4" customFormat="1" ht="24.95" customHeight="1" x14ac:dyDescent="0.25">
      <c r="A68" s="6"/>
      <c r="B68" s="191">
        <v>4</v>
      </c>
      <c r="C68" s="192"/>
      <c r="D68" s="199" t="s">
        <v>91</v>
      </c>
      <c r="E68" s="194"/>
      <c r="F68" s="194"/>
      <c r="G68" s="194"/>
      <c r="H68" s="45" t="s">
        <v>26</v>
      </c>
      <c r="I68" s="45" t="s">
        <v>26</v>
      </c>
      <c r="J68" s="45" t="s">
        <v>26</v>
      </c>
      <c r="K68" s="46" t="s">
        <v>26</v>
      </c>
      <c r="L68" s="53"/>
      <c r="M68" s="53"/>
      <c r="N68" s="46"/>
      <c r="O68" s="46"/>
      <c r="P68" s="53"/>
      <c r="Q68" s="54" t="s">
        <v>26</v>
      </c>
      <c r="R68" s="6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s="4" customFormat="1" ht="140.25" customHeight="1" thickBot="1" x14ac:dyDescent="0.3">
      <c r="A69" s="7"/>
      <c r="B69" s="68" t="s">
        <v>75</v>
      </c>
      <c r="C69" s="96" t="s">
        <v>83</v>
      </c>
      <c r="D69" s="162" t="s">
        <v>73</v>
      </c>
      <c r="E69" s="160" t="s">
        <v>78</v>
      </c>
      <c r="F69" s="256" t="s">
        <v>121</v>
      </c>
      <c r="G69" s="257"/>
      <c r="H69" s="166" t="s">
        <v>33</v>
      </c>
      <c r="I69" s="166" t="s">
        <v>179</v>
      </c>
      <c r="J69" s="166" t="s">
        <v>48</v>
      </c>
      <c r="K69" s="20"/>
      <c r="L69" s="51">
        <v>637.1</v>
      </c>
      <c r="M69" s="51">
        <v>7613.7240000000002</v>
      </c>
      <c r="N69" s="51">
        <v>5681.7</v>
      </c>
      <c r="O69" s="51">
        <v>1707.9</v>
      </c>
      <c r="P69" s="50">
        <f>SUM(L69:O69)</f>
        <v>15640.424000000001</v>
      </c>
      <c r="Q69" s="121"/>
      <c r="R69" s="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s="4" customFormat="1" ht="24.95" customHeight="1" x14ac:dyDescent="0.25">
      <c r="A70" s="7"/>
      <c r="B70" s="66"/>
      <c r="C70" s="109">
        <v>1</v>
      </c>
      <c r="D70" s="171" t="s">
        <v>91</v>
      </c>
      <c r="E70" s="172"/>
      <c r="F70" s="172"/>
      <c r="G70" s="173"/>
      <c r="H70" s="45"/>
      <c r="I70" s="45"/>
      <c r="J70" s="45"/>
      <c r="K70" s="67"/>
      <c r="L70" s="52">
        <f>L69</f>
        <v>637.1</v>
      </c>
      <c r="M70" s="52">
        <f>SUM(M69)</f>
        <v>7613.7240000000002</v>
      </c>
      <c r="N70" s="52">
        <f>SUM(N69)</f>
        <v>5681.7</v>
      </c>
      <c r="O70" s="52">
        <f>O69</f>
        <v>1707.9</v>
      </c>
      <c r="P70" s="52">
        <f>SUM(P69)</f>
        <v>15640.424000000001</v>
      </c>
      <c r="Q70" s="54"/>
      <c r="R70" s="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s="4" customFormat="1" ht="45" customHeight="1" x14ac:dyDescent="0.25">
      <c r="A71" s="7"/>
      <c r="B71" s="175" t="s">
        <v>82</v>
      </c>
      <c r="C71" s="96" t="s">
        <v>76</v>
      </c>
      <c r="D71" s="175" t="s">
        <v>77</v>
      </c>
      <c r="E71" s="174" t="s">
        <v>78</v>
      </c>
      <c r="F71" s="174" t="s">
        <v>79</v>
      </c>
      <c r="G71" s="174"/>
      <c r="H71" s="225" t="s">
        <v>48</v>
      </c>
      <c r="I71" s="225" t="s">
        <v>96</v>
      </c>
      <c r="J71" s="225" t="s">
        <v>53</v>
      </c>
      <c r="K71" s="58"/>
      <c r="L71" s="61"/>
      <c r="M71" s="63">
        <v>860.16</v>
      </c>
      <c r="N71" s="63">
        <v>772.7</v>
      </c>
      <c r="O71" s="63">
        <v>507.2</v>
      </c>
      <c r="P71" s="50">
        <f t="shared" ref="P71:P76" si="2">SUM(M71:O71)</f>
        <v>2140.06</v>
      </c>
      <c r="Q71" s="225" t="s">
        <v>50</v>
      </c>
      <c r="R71" s="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s="4" customFormat="1" ht="31.5" x14ac:dyDescent="0.25">
      <c r="A72" s="7"/>
      <c r="B72" s="175"/>
      <c r="C72" s="96" t="s">
        <v>130</v>
      </c>
      <c r="D72" s="175"/>
      <c r="E72" s="174"/>
      <c r="F72" s="174"/>
      <c r="G72" s="174"/>
      <c r="H72" s="225"/>
      <c r="I72" s="225"/>
      <c r="J72" s="225"/>
      <c r="K72" s="58"/>
      <c r="L72" s="61"/>
      <c r="M72" s="62">
        <v>1294.2850000000001</v>
      </c>
      <c r="N72" s="62">
        <v>1283.24</v>
      </c>
      <c r="O72" s="58"/>
      <c r="P72" s="50">
        <f t="shared" si="2"/>
        <v>2577.5250000000001</v>
      </c>
      <c r="Q72" s="225"/>
      <c r="R72" s="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s="4" customFormat="1" ht="31.5" x14ac:dyDescent="0.25">
      <c r="A73" s="7"/>
      <c r="B73" s="175"/>
      <c r="C73" s="96" t="s">
        <v>131</v>
      </c>
      <c r="D73" s="175"/>
      <c r="E73" s="174"/>
      <c r="F73" s="174"/>
      <c r="G73" s="174"/>
      <c r="H73" s="225"/>
      <c r="I73" s="225"/>
      <c r="J73" s="225"/>
      <c r="K73" s="58"/>
      <c r="L73" s="61"/>
      <c r="M73" s="62">
        <v>457.70800000000003</v>
      </c>
      <c r="N73" s="62">
        <v>500</v>
      </c>
      <c r="O73" s="58"/>
      <c r="P73" s="50">
        <f t="shared" si="2"/>
        <v>957.70800000000008</v>
      </c>
      <c r="Q73" s="225"/>
      <c r="R73" s="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s="4" customFormat="1" ht="31.5" x14ac:dyDescent="0.25">
      <c r="A74" s="7"/>
      <c r="B74" s="175"/>
      <c r="C74" s="96" t="s">
        <v>132</v>
      </c>
      <c r="D74" s="175"/>
      <c r="E74" s="174"/>
      <c r="F74" s="174"/>
      <c r="G74" s="174"/>
      <c r="H74" s="225"/>
      <c r="I74" s="225"/>
      <c r="J74" s="225"/>
      <c r="K74" s="58"/>
      <c r="L74" s="61"/>
      <c r="M74" s="62">
        <v>818.22699999999998</v>
      </c>
      <c r="N74" s="62">
        <v>830</v>
      </c>
      <c r="O74" s="58"/>
      <c r="P74" s="50">
        <f t="shared" si="2"/>
        <v>1648.2269999999999</v>
      </c>
      <c r="Q74" s="225"/>
      <c r="R74" s="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s="4" customFormat="1" ht="31.5" x14ac:dyDescent="0.25">
      <c r="A75" s="7"/>
      <c r="B75" s="175"/>
      <c r="C75" s="96" t="s">
        <v>133</v>
      </c>
      <c r="D75" s="175"/>
      <c r="E75" s="174"/>
      <c r="F75" s="174"/>
      <c r="G75" s="174"/>
      <c r="H75" s="225"/>
      <c r="I75" s="225"/>
      <c r="J75" s="225"/>
      <c r="K75" s="58"/>
      <c r="L75" s="61"/>
      <c r="M75" s="62">
        <v>450</v>
      </c>
      <c r="N75" s="62">
        <v>451</v>
      </c>
      <c r="O75" s="58"/>
      <c r="P75" s="50">
        <f t="shared" si="2"/>
        <v>901</v>
      </c>
      <c r="Q75" s="225"/>
      <c r="R75" s="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s="4" customFormat="1" ht="31.5" x14ac:dyDescent="0.25">
      <c r="A76" s="7"/>
      <c r="B76" s="175"/>
      <c r="C76" s="96" t="s">
        <v>134</v>
      </c>
      <c r="D76" s="175"/>
      <c r="E76" s="174"/>
      <c r="F76" s="174"/>
      <c r="G76" s="174"/>
      <c r="H76" s="225"/>
      <c r="I76" s="225"/>
      <c r="J76" s="225"/>
      <c r="K76" s="58"/>
      <c r="L76" s="61"/>
      <c r="M76" s="62">
        <v>536.17499999999995</v>
      </c>
      <c r="N76" s="62">
        <v>545</v>
      </c>
      <c r="O76" s="58"/>
      <c r="P76" s="50">
        <f t="shared" si="2"/>
        <v>1081.175</v>
      </c>
      <c r="Q76" s="225"/>
      <c r="R76" s="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s="4" customFormat="1" ht="24.95" customHeight="1" thickBot="1" x14ac:dyDescent="0.3">
      <c r="A77" s="6"/>
      <c r="B77" s="191">
        <v>6</v>
      </c>
      <c r="C77" s="192"/>
      <c r="D77" s="287" t="s">
        <v>62</v>
      </c>
      <c r="E77" s="288"/>
      <c r="F77" s="288"/>
      <c r="G77" s="288"/>
      <c r="H77" s="45" t="s">
        <v>26</v>
      </c>
      <c r="I77" s="45" t="s">
        <v>26</v>
      </c>
      <c r="J77" s="45" t="s">
        <v>26</v>
      </c>
      <c r="K77" s="46" t="s">
        <v>26</v>
      </c>
      <c r="L77" s="46" t="s">
        <v>26</v>
      </c>
      <c r="M77" s="52">
        <f>M71+M72+M73+M74+M75+M76</f>
        <v>4416.5550000000003</v>
      </c>
      <c r="N77" s="52">
        <f>N71+N72+N73+N74+N75+N76</f>
        <v>4381.9400000000005</v>
      </c>
      <c r="O77" s="52">
        <f>O71</f>
        <v>507.2</v>
      </c>
      <c r="P77" s="52">
        <f>P71+P72+P73+P74+P75+P76</f>
        <v>9305.6949999999997</v>
      </c>
      <c r="Q77" s="54" t="s">
        <v>26</v>
      </c>
      <c r="R77" s="6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24.95" customHeight="1" thickBot="1" x14ac:dyDescent="0.3">
      <c r="A78" s="6"/>
      <c r="B78" s="250">
        <f>B77+C70+B68+C63</f>
        <v>12</v>
      </c>
      <c r="C78" s="251"/>
      <c r="D78" s="233" t="s">
        <v>175</v>
      </c>
      <c r="E78" s="234"/>
      <c r="F78" s="234"/>
      <c r="G78" s="235"/>
      <c r="H78" s="11" t="s">
        <v>26</v>
      </c>
      <c r="I78" s="12" t="s">
        <v>26</v>
      </c>
      <c r="J78" s="12" t="s">
        <v>26</v>
      </c>
      <c r="K78" s="19" t="s">
        <v>26</v>
      </c>
      <c r="L78" s="43">
        <f>L70+L63</f>
        <v>2440.1</v>
      </c>
      <c r="M78" s="43">
        <f>M77+M70+M63</f>
        <v>14352.179</v>
      </c>
      <c r="N78" s="43">
        <f>N77+N70+N63</f>
        <v>11190.74</v>
      </c>
      <c r="O78" s="43">
        <f>O77+O70</f>
        <v>2215.1</v>
      </c>
      <c r="P78" s="43">
        <f>P77+P70+P63</f>
        <v>30198.118999999999</v>
      </c>
      <c r="Q78" s="3" t="s">
        <v>26</v>
      </c>
      <c r="R78" s="6"/>
      <c r="S78" s="5"/>
      <c r="T78" s="5"/>
      <c r="U78" s="5"/>
      <c r="V78" s="5"/>
      <c r="W78" s="5"/>
    </row>
    <row r="79" spans="1:32" ht="24.95" customHeight="1" x14ac:dyDescent="0.25">
      <c r="A79" s="6"/>
      <c r="B79" s="278" t="s">
        <v>27</v>
      </c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6"/>
    </row>
    <row r="80" spans="1:32" s="41" customFormat="1" ht="45" customHeight="1" x14ac:dyDescent="0.25">
      <c r="A80" s="7"/>
      <c r="B80" s="175" t="s">
        <v>84</v>
      </c>
      <c r="C80" s="111" t="s">
        <v>150</v>
      </c>
      <c r="D80" s="175" t="s">
        <v>28</v>
      </c>
      <c r="E80" s="174" t="s">
        <v>31</v>
      </c>
      <c r="F80" s="174" t="s">
        <v>111</v>
      </c>
      <c r="G80" s="174"/>
      <c r="H80" s="225" t="s">
        <v>90</v>
      </c>
      <c r="I80" s="225" t="s">
        <v>109</v>
      </c>
      <c r="J80" s="225" t="s">
        <v>60</v>
      </c>
      <c r="K80" s="110"/>
      <c r="L80" s="51">
        <v>18.274999999999999</v>
      </c>
      <c r="M80" s="51">
        <v>1592.567</v>
      </c>
      <c r="N80" s="51">
        <v>4180.8</v>
      </c>
      <c r="O80" s="51"/>
      <c r="P80" s="114">
        <f t="shared" ref="P80:P88" si="3">SUM(L80:O80)</f>
        <v>5791.6419999999998</v>
      </c>
      <c r="Q80" s="226" t="s">
        <v>119</v>
      </c>
      <c r="R80" s="40"/>
    </row>
    <row r="81" spans="1:32" s="41" customFormat="1" ht="45.75" customHeight="1" x14ac:dyDescent="0.25">
      <c r="A81" s="7"/>
      <c r="B81" s="175"/>
      <c r="C81" s="111" t="s">
        <v>107</v>
      </c>
      <c r="D81" s="175"/>
      <c r="E81" s="174"/>
      <c r="F81" s="174"/>
      <c r="G81" s="174"/>
      <c r="H81" s="225"/>
      <c r="I81" s="225"/>
      <c r="J81" s="225"/>
      <c r="K81" s="110"/>
      <c r="L81" s="115"/>
      <c r="M81" s="51"/>
      <c r="N81" s="51">
        <v>9825.8469999999998</v>
      </c>
      <c r="O81" s="51"/>
      <c r="P81" s="114">
        <f t="shared" si="3"/>
        <v>9825.8469999999998</v>
      </c>
      <c r="Q81" s="182"/>
      <c r="R81" s="40"/>
    </row>
    <row r="82" spans="1:32" s="41" customFormat="1" ht="24.95" customHeight="1" x14ac:dyDescent="0.25">
      <c r="A82" s="7"/>
      <c r="B82" s="175"/>
      <c r="C82" s="111" t="s">
        <v>108</v>
      </c>
      <c r="D82" s="175"/>
      <c r="E82" s="174"/>
      <c r="F82" s="174"/>
      <c r="G82" s="174"/>
      <c r="H82" s="225"/>
      <c r="I82" s="225"/>
      <c r="J82" s="225"/>
      <c r="K82" s="110"/>
      <c r="L82" s="115"/>
      <c r="M82" s="51"/>
      <c r="N82" s="51">
        <v>3476.5590000000002</v>
      </c>
      <c r="O82" s="51"/>
      <c r="P82" s="114">
        <f t="shared" si="3"/>
        <v>3476.5590000000002</v>
      </c>
      <c r="Q82" s="182"/>
      <c r="R82" s="40"/>
    </row>
    <row r="83" spans="1:32" s="41" customFormat="1" ht="24.95" customHeight="1" x14ac:dyDescent="0.25">
      <c r="A83" s="7"/>
      <c r="B83" s="175"/>
      <c r="C83" s="112" t="s">
        <v>112</v>
      </c>
      <c r="D83" s="175"/>
      <c r="E83" s="174"/>
      <c r="F83" s="174"/>
      <c r="G83" s="174"/>
      <c r="H83" s="225"/>
      <c r="I83" s="225"/>
      <c r="J83" s="225"/>
      <c r="K83" s="110"/>
      <c r="L83" s="115"/>
      <c r="M83" s="51"/>
      <c r="N83" s="51">
        <v>558.47199999999998</v>
      </c>
      <c r="O83" s="51"/>
      <c r="P83" s="114">
        <f t="shared" si="3"/>
        <v>558.47199999999998</v>
      </c>
      <c r="Q83" s="182"/>
      <c r="R83" s="40"/>
    </row>
    <row r="84" spans="1:32" s="41" customFormat="1" ht="24.95" customHeight="1" x14ac:dyDescent="0.25">
      <c r="A84" s="7"/>
      <c r="B84" s="175"/>
      <c r="C84" s="112" t="s">
        <v>113</v>
      </c>
      <c r="D84" s="175"/>
      <c r="E84" s="174"/>
      <c r="F84" s="174"/>
      <c r="G84" s="174"/>
      <c r="H84" s="225"/>
      <c r="I84" s="225"/>
      <c r="J84" s="225"/>
      <c r="K84" s="110"/>
      <c r="L84" s="115"/>
      <c r="M84" s="51"/>
      <c r="N84" s="51">
        <v>2595.712</v>
      </c>
      <c r="O84" s="51"/>
      <c r="P84" s="114">
        <f t="shared" si="3"/>
        <v>2595.712</v>
      </c>
      <c r="Q84" s="182"/>
      <c r="R84" s="40"/>
    </row>
    <row r="85" spans="1:32" s="41" customFormat="1" ht="24.95" customHeight="1" x14ac:dyDescent="0.25">
      <c r="A85" s="7"/>
      <c r="B85" s="175"/>
      <c r="C85" s="112" t="s">
        <v>114</v>
      </c>
      <c r="D85" s="175"/>
      <c r="E85" s="174"/>
      <c r="F85" s="174"/>
      <c r="G85" s="174"/>
      <c r="H85" s="225"/>
      <c r="I85" s="225"/>
      <c r="J85" s="225"/>
      <c r="K85" s="110"/>
      <c r="L85" s="115"/>
      <c r="M85" s="51"/>
      <c r="N85" s="51">
        <v>17.367000000000001</v>
      </c>
      <c r="O85" s="51"/>
      <c r="P85" s="114">
        <f t="shared" si="3"/>
        <v>17.367000000000001</v>
      </c>
      <c r="Q85" s="182"/>
      <c r="R85" s="40"/>
    </row>
    <row r="86" spans="1:32" s="41" customFormat="1" ht="24.95" customHeight="1" x14ac:dyDescent="0.25">
      <c r="A86" s="7"/>
      <c r="B86" s="175"/>
      <c r="C86" s="111" t="s">
        <v>115</v>
      </c>
      <c r="D86" s="175"/>
      <c r="E86" s="174"/>
      <c r="F86" s="174"/>
      <c r="G86" s="174"/>
      <c r="H86" s="225"/>
      <c r="I86" s="225"/>
      <c r="J86" s="225"/>
      <c r="K86" s="110"/>
      <c r="L86" s="115"/>
      <c r="M86" s="51"/>
      <c r="N86" s="51">
        <v>1.895</v>
      </c>
      <c r="O86" s="51"/>
      <c r="P86" s="114">
        <f t="shared" si="3"/>
        <v>1.895</v>
      </c>
      <c r="Q86" s="182"/>
      <c r="R86" s="40"/>
    </row>
    <row r="87" spans="1:32" s="41" customFormat="1" ht="24.95" customHeight="1" x14ac:dyDescent="0.25">
      <c r="A87" s="7"/>
      <c r="B87" s="175"/>
      <c r="C87" s="111" t="s">
        <v>116</v>
      </c>
      <c r="D87" s="175"/>
      <c r="E87" s="174"/>
      <c r="F87" s="174"/>
      <c r="G87" s="174"/>
      <c r="H87" s="225"/>
      <c r="I87" s="225"/>
      <c r="J87" s="225"/>
      <c r="K87" s="110"/>
      <c r="L87" s="115"/>
      <c r="M87" s="51"/>
      <c r="N87" s="51">
        <v>5580.8549999999996</v>
      </c>
      <c r="O87" s="51"/>
      <c r="P87" s="114">
        <f t="shared" si="3"/>
        <v>5580.8549999999996</v>
      </c>
      <c r="Q87" s="182"/>
      <c r="R87" s="40"/>
    </row>
    <row r="88" spans="1:32" s="8" customFormat="1" ht="41.25" customHeight="1" x14ac:dyDescent="0.25">
      <c r="A88" s="7"/>
      <c r="B88" s="175"/>
      <c r="C88" s="111" t="s">
        <v>117</v>
      </c>
      <c r="D88" s="175"/>
      <c r="E88" s="108" t="s">
        <v>118</v>
      </c>
      <c r="F88" s="174"/>
      <c r="G88" s="174"/>
      <c r="H88" s="225"/>
      <c r="I88" s="225"/>
      <c r="J88" s="225"/>
      <c r="K88" s="110"/>
      <c r="L88" s="115"/>
      <c r="M88" s="51"/>
      <c r="N88" s="51">
        <v>1857.8</v>
      </c>
      <c r="O88" s="51"/>
      <c r="P88" s="114">
        <f t="shared" si="3"/>
        <v>1857.8</v>
      </c>
      <c r="Q88" s="169"/>
      <c r="R88" s="7"/>
    </row>
    <row r="89" spans="1:32" s="128" customFormat="1" ht="24.95" customHeight="1" x14ac:dyDescent="0.25">
      <c r="A89" s="7"/>
      <c r="B89" s="124"/>
      <c r="C89" s="125">
        <v>9</v>
      </c>
      <c r="D89" s="230" t="s">
        <v>91</v>
      </c>
      <c r="E89" s="231"/>
      <c r="F89" s="231"/>
      <c r="G89" s="232"/>
      <c r="H89" s="80"/>
      <c r="I89" s="80"/>
      <c r="J89" s="80"/>
      <c r="K89" s="79"/>
      <c r="L89" s="93">
        <f>L80</f>
        <v>18.274999999999999</v>
      </c>
      <c r="M89" s="93">
        <f>SUM(M80:M88)</f>
        <v>1592.567</v>
      </c>
      <c r="N89" s="93">
        <f>N80+N81+N82+N83+N84+N85+N86+N87</f>
        <v>26237.507000000001</v>
      </c>
      <c r="O89" s="126"/>
      <c r="P89" s="126">
        <f>P80+P81+P82+P83+P84+P85+P86+P87</f>
        <v>27848.348999999998</v>
      </c>
      <c r="Q89" s="127"/>
      <c r="R89" s="7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s="41" customFormat="1" ht="36.75" customHeight="1" x14ac:dyDescent="0.25">
      <c r="A90" s="40"/>
      <c r="B90" s="176" t="s">
        <v>87</v>
      </c>
      <c r="C90" s="96" t="s">
        <v>144</v>
      </c>
      <c r="D90" s="174" t="s">
        <v>28</v>
      </c>
      <c r="E90" s="174" t="s">
        <v>31</v>
      </c>
      <c r="F90" s="174" t="s">
        <v>124</v>
      </c>
      <c r="G90" s="174"/>
      <c r="H90" s="174" t="s">
        <v>33</v>
      </c>
      <c r="I90" s="174" t="s">
        <v>81</v>
      </c>
      <c r="J90" s="174" t="s">
        <v>181</v>
      </c>
      <c r="K90" s="75"/>
      <c r="L90" s="77"/>
      <c r="M90" s="77"/>
      <c r="N90" s="77"/>
      <c r="O90" s="77"/>
      <c r="P90" s="77"/>
      <c r="Q90" s="174" t="s">
        <v>182</v>
      </c>
      <c r="R90" s="40"/>
    </row>
    <row r="91" spans="1:32" s="41" customFormat="1" ht="39.75" customHeight="1" x14ac:dyDescent="0.25">
      <c r="A91" s="40"/>
      <c r="B91" s="184"/>
      <c r="C91" s="120" t="s">
        <v>151</v>
      </c>
      <c r="D91" s="174"/>
      <c r="E91" s="174"/>
      <c r="F91" s="174"/>
      <c r="G91" s="174"/>
      <c r="H91" s="174"/>
      <c r="I91" s="174"/>
      <c r="J91" s="174"/>
      <c r="K91" s="75"/>
      <c r="L91" s="77"/>
      <c r="M91" s="77"/>
      <c r="N91" s="77"/>
      <c r="O91" s="77"/>
      <c r="P91" s="77"/>
      <c r="Q91" s="174"/>
      <c r="R91" s="40"/>
    </row>
    <row r="92" spans="1:32" s="41" customFormat="1" ht="40.5" customHeight="1" x14ac:dyDescent="0.25">
      <c r="A92" s="40"/>
      <c r="B92" s="184"/>
      <c r="C92" s="120" t="s">
        <v>180</v>
      </c>
      <c r="D92" s="174"/>
      <c r="E92" s="174"/>
      <c r="F92" s="174"/>
      <c r="G92" s="174"/>
      <c r="H92" s="174"/>
      <c r="I92" s="174"/>
      <c r="J92" s="174"/>
      <c r="K92" s="75"/>
      <c r="L92" s="77"/>
      <c r="M92" s="77"/>
      <c r="N92" s="77"/>
      <c r="O92" s="77"/>
      <c r="P92" s="77"/>
      <c r="Q92" s="174"/>
      <c r="R92" s="40"/>
    </row>
    <row r="93" spans="1:32" s="41" customFormat="1" ht="52.5" customHeight="1" x14ac:dyDescent="0.25">
      <c r="A93" s="40"/>
      <c r="B93" s="184"/>
      <c r="C93" s="96" t="s">
        <v>153</v>
      </c>
      <c r="D93" s="174"/>
      <c r="E93" s="174"/>
      <c r="F93" s="174"/>
      <c r="G93" s="174"/>
      <c r="H93" s="174"/>
      <c r="I93" s="174"/>
      <c r="J93" s="174"/>
      <c r="K93" s="75"/>
      <c r="L93" s="77"/>
      <c r="M93" s="77"/>
      <c r="N93" s="77"/>
      <c r="O93" s="77"/>
      <c r="P93" s="77"/>
      <c r="Q93" s="174"/>
      <c r="R93" s="40"/>
    </row>
    <row r="94" spans="1:32" s="41" customFormat="1" ht="42.75" customHeight="1" x14ac:dyDescent="0.25">
      <c r="A94" s="40"/>
      <c r="B94" s="177"/>
      <c r="C94" s="120" t="s">
        <v>152</v>
      </c>
      <c r="D94" s="174"/>
      <c r="E94" s="174"/>
      <c r="F94" s="174"/>
      <c r="G94" s="174"/>
      <c r="H94" s="174"/>
      <c r="I94" s="174"/>
      <c r="J94" s="174"/>
      <c r="K94" s="75"/>
      <c r="L94" s="77"/>
      <c r="M94" s="77"/>
      <c r="N94" s="77"/>
      <c r="O94" s="77"/>
      <c r="P94" s="77"/>
      <c r="Q94" s="174"/>
      <c r="R94" s="40"/>
    </row>
    <row r="95" spans="1:32" s="131" customFormat="1" ht="24.95" customHeight="1" x14ac:dyDescent="0.25">
      <c r="A95" s="40"/>
      <c r="B95" s="89"/>
      <c r="C95" s="122">
        <v>5</v>
      </c>
      <c r="D95" s="215" t="s">
        <v>91</v>
      </c>
      <c r="E95" s="216"/>
      <c r="F95" s="216"/>
      <c r="G95" s="217"/>
      <c r="H95" s="73"/>
      <c r="I95" s="73"/>
      <c r="J95" s="73"/>
      <c r="K95" s="73"/>
      <c r="L95" s="76"/>
      <c r="M95" s="76"/>
      <c r="N95" s="76"/>
      <c r="O95" s="76"/>
      <c r="P95" s="76"/>
      <c r="Q95" s="90"/>
      <c r="R95" s="40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 s="130" customFormat="1" ht="105" customHeight="1" x14ac:dyDescent="0.25">
      <c r="A96" s="129"/>
      <c r="B96" s="123" t="s">
        <v>122</v>
      </c>
      <c r="C96" s="142" t="s">
        <v>129</v>
      </c>
      <c r="D96" s="143" t="s">
        <v>28</v>
      </c>
      <c r="E96" s="143" t="s">
        <v>31</v>
      </c>
      <c r="F96" s="276" t="s">
        <v>127</v>
      </c>
      <c r="G96" s="277"/>
      <c r="H96" s="143" t="s">
        <v>53</v>
      </c>
      <c r="I96" s="143" t="s">
        <v>53</v>
      </c>
      <c r="J96" s="143" t="s">
        <v>95</v>
      </c>
      <c r="K96" s="144" t="s">
        <v>26</v>
      </c>
      <c r="L96" s="145"/>
      <c r="M96" s="145">
        <v>55134.51</v>
      </c>
      <c r="N96" s="145">
        <v>15571.3</v>
      </c>
      <c r="O96" s="34"/>
      <c r="P96" s="34">
        <f>SUM(L96:O96)</f>
        <v>70705.81</v>
      </c>
      <c r="Q96" s="141" t="s">
        <v>128</v>
      </c>
      <c r="R96" s="69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</row>
    <row r="97" spans="1:32" s="42" customFormat="1" ht="24.95" customHeight="1" thickBot="1" x14ac:dyDescent="0.3">
      <c r="A97" s="7"/>
      <c r="B97" s="245">
        <v>1</v>
      </c>
      <c r="C97" s="246"/>
      <c r="D97" s="171" t="s">
        <v>91</v>
      </c>
      <c r="E97" s="172"/>
      <c r="F97" s="172"/>
      <c r="G97" s="173"/>
      <c r="H97" s="45"/>
      <c r="I97" s="45"/>
      <c r="J97" s="45"/>
      <c r="K97" s="67"/>
      <c r="L97" s="52"/>
      <c r="M97" s="52">
        <f>SUM(M96)</f>
        <v>55134.51</v>
      </c>
      <c r="N97" s="52">
        <f>SUM(N96)</f>
        <v>15571.3</v>
      </c>
      <c r="O97" s="52"/>
      <c r="P97" s="52">
        <f>SUM(P96)</f>
        <v>70705.81</v>
      </c>
      <c r="Q97" s="54"/>
      <c r="R97" s="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ht="24.95" customHeight="1" thickBot="1" x14ac:dyDescent="0.3">
      <c r="A98" s="6"/>
      <c r="B98" s="250">
        <f>C89+C95+B97</f>
        <v>15</v>
      </c>
      <c r="C98" s="251"/>
      <c r="D98" s="252" t="s">
        <v>30</v>
      </c>
      <c r="E98" s="253"/>
      <c r="F98" s="253"/>
      <c r="G98" s="10" t="s">
        <v>110</v>
      </c>
      <c r="H98" s="11" t="s">
        <v>26</v>
      </c>
      <c r="I98" s="12" t="s">
        <v>26</v>
      </c>
      <c r="J98" s="12" t="s">
        <v>26</v>
      </c>
      <c r="K98" s="13" t="s">
        <v>26</v>
      </c>
      <c r="L98" s="43">
        <f>L89+L95+L97</f>
        <v>18.274999999999999</v>
      </c>
      <c r="M98" s="43">
        <f>M97+M95+M89</f>
        <v>56727.077000000005</v>
      </c>
      <c r="N98" s="43">
        <f>N97+N95+N89</f>
        <v>41808.807000000001</v>
      </c>
      <c r="O98" s="43"/>
      <c r="P98" s="43">
        <f>P97+P95+P89</f>
        <v>98554.159</v>
      </c>
      <c r="Q98" s="14" t="s">
        <v>26</v>
      </c>
      <c r="R98" s="6"/>
      <c r="T98" s="5"/>
      <c r="U98" s="5"/>
      <c r="V98" s="5"/>
      <c r="W98" s="5"/>
      <c r="X98" s="5"/>
    </row>
    <row r="99" spans="1:32" ht="24.95" customHeight="1" thickBot="1" x14ac:dyDescent="0.3">
      <c r="A99" s="6"/>
      <c r="B99" s="213">
        <f>B98+B78+B60+B36</f>
        <v>69</v>
      </c>
      <c r="C99" s="214"/>
      <c r="D99" s="247" t="s">
        <v>177</v>
      </c>
      <c r="E99" s="248"/>
      <c r="F99" s="248"/>
      <c r="G99" s="249"/>
      <c r="H99" s="15" t="s">
        <v>26</v>
      </c>
      <c r="I99" s="16" t="s">
        <v>26</v>
      </c>
      <c r="J99" s="16" t="s">
        <v>26</v>
      </c>
      <c r="K99" s="16" t="s">
        <v>26</v>
      </c>
      <c r="L99" s="65">
        <f>L98+L78+L60+L36</f>
        <v>181821.45357380001</v>
      </c>
      <c r="M99" s="65">
        <f>M98+M78+M60+M36</f>
        <v>317895.93660960003</v>
      </c>
      <c r="N99" s="65">
        <f>N98+N78+N60+N36</f>
        <v>294489.39</v>
      </c>
      <c r="O99" s="65">
        <f>O78+O60+O36</f>
        <v>4912.8999999999996</v>
      </c>
      <c r="P99" s="65">
        <f>P98+P78+P60+P36</f>
        <v>799119.68018340017</v>
      </c>
      <c r="Q99" s="17" t="s">
        <v>26</v>
      </c>
      <c r="R99" s="6"/>
    </row>
    <row r="100" spans="1:32" ht="14.1" customHeight="1" x14ac:dyDescent="0.25">
      <c r="A100" s="6"/>
      <c r="B100" s="1"/>
      <c r="C100" s="9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6"/>
    </row>
    <row r="103" spans="1:32" x14ac:dyDescent="0.25">
      <c r="L103" s="5"/>
      <c r="M103" s="5"/>
      <c r="N103" s="5"/>
      <c r="O103" s="5"/>
      <c r="P103" s="5"/>
    </row>
  </sheetData>
  <mergeCells count="125">
    <mergeCell ref="F96:G96"/>
    <mergeCell ref="B50:B53"/>
    <mergeCell ref="D50:D53"/>
    <mergeCell ref="E50:E53"/>
    <mergeCell ref="F50:G53"/>
    <mergeCell ref="B79:Q79"/>
    <mergeCell ref="H71:H76"/>
    <mergeCell ref="I71:I76"/>
    <mergeCell ref="J71:J76"/>
    <mergeCell ref="Q71:Q76"/>
    <mergeCell ref="E64:E67"/>
    <mergeCell ref="D64:D67"/>
    <mergeCell ref="B64:B67"/>
    <mergeCell ref="J64:J67"/>
    <mergeCell ref="Q64:Q67"/>
    <mergeCell ref="H90:H94"/>
    <mergeCell ref="I90:I94"/>
    <mergeCell ref="J90:J94"/>
    <mergeCell ref="Q90:Q94"/>
    <mergeCell ref="D95:G95"/>
    <mergeCell ref="F62:G62"/>
    <mergeCell ref="H80:H88"/>
    <mergeCell ref="D77:G77"/>
    <mergeCell ref="D63:G63"/>
    <mergeCell ref="D70:G70"/>
    <mergeCell ref="D68:G68"/>
    <mergeCell ref="D59:G59"/>
    <mergeCell ref="B60:C60"/>
    <mergeCell ref="B78:C78"/>
    <mergeCell ref="F90:G94"/>
    <mergeCell ref="E90:E94"/>
    <mergeCell ref="D90:D94"/>
    <mergeCell ref="B77:C77"/>
    <mergeCell ref="D71:D76"/>
    <mergeCell ref="F71:G76"/>
    <mergeCell ref="B71:B76"/>
    <mergeCell ref="B80:B88"/>
    <mergeCell ref="D80:D88"/>
    <mergeCell ref="E80:E87"/>
    <mergeCell ref="F80:G88"/>
    <mergeCell ref="D89:G89"/>
    <mergeCell ref="B90:B94"/>
    <mergeCell ref="E71:E76"/>
    <mergeCell ref="B61:Q61"/>
    <mergeCell ref="B68:C68"/>
    <mergeCell ref="B8:B22"/>
    <mergeCell ref="J38:J48"/>
    <mergeCell ref="F34:G34"/>
    <mergeCell ref="D35:G35"/>
    <mergeCell ref="B35:C35"/>
    <mergeCell ref="D57:G57"/>
    <mergeCell ref="H64:H67"/>
    <mergeCell ref="D9:D22"/>
    <mergeCell ref="E9:E22"/>
    <mergeCell ref="J55:J56"/>
    <mergeCell ref="B99:C99"/>
    <mergeCell ref="D54:G54"/>
    <mergeCell ref="B36:C36"/>
    <mergeCell ref="B37:Q37"/>
    <mergeCell ref="F58:G58"/>
    <mergeCell ref="J80:J88"/>
    <mergeCell ref="Q80:Q88"/>
    <mergeCell ref="Q38:Q48"/>
    <mergeCell ref="D49:G49"/>
    <mergeCell ref="B38:B48"/>
    <mergeCell ref="D60:G60"/>
    <mergeCell ref="F64:G67"/>
    <mergeCell ref="I64:I67"/>
    <mergeCell ref="B97:C97"/>
    <mergeCell ref="D97:G97"/>
    <mergeCell ref="J50:J53"/>
    <mergeCell ref="D99:G99"/>
    <mergeCell ref="B98:C98"/>
    <mergeCell ref="D98:F98"/>
    <mergeCell ref="B59:C59"/>
    <mergeCell ref="I50:I53"/>
    <mergeCell ref="I80:I88"/>
    <mergeCell ref="F69:G69"/>
    <mergeCell ref="D78:G78"/>
    <mergeCell ref="N2:Q2"/>
    <mergeCell ref="B33:C33"/>
    <mergeCell ref="D33:G33"/>
    <mergeCell ref="F6:G6"/>
    <mergeCell ref="B7:Q7"/>
    <mergeCell ref="B23:C23"/>
    <mergeCell ref="D23:G23"/>
    <mergeCell ref="B3:Q3"/>
    <mergeCell ref="B4:B5"/>
    <mergeCell ref="C4:C5"/>
    <mergeCell ref="D4:D5"/>
    <mergeCell ref="E4:E5"/>
    <mergeCell ref="F4:G5"/>
    <mergeCell ref="H4:J4"/>
    <mergeCell ref="K4:P4"/>
    <mergeCell ref="Q4:Q5"/>
    <mergeCell ref="B26:B32"/>
    <mergeCell ref="I26:I32"/>
    <mergeCell ref="J26:J32"/>
    <mergeCell ref="J8:J22"/>
    <mergeCell ref="I8:I22"/>
    <mergeCell ref="H8:H22"/>
    <mergeCell ref="Q8:Q22"/>
    <mergeCell ref="F8:G22"/>
    <mergeCell ref="Q55:Q56"/>
    <mergeCell ref="F24:G24"/>
    <mergeCell ref="D25:G25"/>
    <mergeCell ref="F55:G56"/>
    <mergeCell ref="E55:E56"/>
    <mergeCell ref="D55:D56"/>
    <mergeCell ref="B55:B56"/>
    <mergeCell ref="H55:H56"/>
    <mergeCell ref="I55:I56"/>
    <mergeCell ref="Q50:Q53"/>
    <mergeCell ref="Q26:Q32"/>
    <mergeCell ref="F26:G32"/>
    <mergeCell ref="E26:E32"/>
    <mergeCell ref="D26:D32"/>
    <mergeCell ref="H38:H48"/>
    <mergeCell ref="I38:I48"/>
    <mergeCell ref="D36:G36"/>
    <mergeCell ref="F38:G48"/>
    <mergeCell ref="D38:D48"/>
    <mergeCell ref="E38:E48"/>
    <mergeCell ref="H50:H53"/>
    <mergeCell ref="H26:H32"/>
  </mergeCells>
  <pageMargins left="0.19444444444444445" right="0.19444444444444445" top="0.3888888888888889" bottom="0.19444444444444445" header="0" footer="0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2019-01-18T12:41:57Z</dcterms:created>
  <dcterms:modified xsi:type="dcterms:W3CDTF">2020-03-18T11:30:59Z</dcterms:modified>
</cp:coreProperties>
</file>