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640" yWindow="-75" windowWidth="13995" windowHeight="11760"/>
  </bookViews>
  <sheets>
    <sheet name="каз" sheetId="2" r:id="rId1"/>
  </sheets>
  <definedNames>
    <definedName name="_xlnm.Print_Area" localSheetId="0">каз!$A$1:$Q$108</definedName>
  </definedNames>
  <calcPr calcId="144525"/>
</workbook>
</file>

<file path=xl/calcChain.xml><?xml version="1.0" encoding="utf-8"?>
<calcChain xmlns="http://schemas.openxmlformats.org/spreadsheetml/2006/main">
  <c r="B107" i="2" l="1"/>
  <c r="B108" i="2" s="1"/>
  <c r="N106" i="2"/>
  <c r="N107" i="2" s="1"/>
  <c r="M106" i="2"/>
  <c r="M107" i="2" s="1"/>
  <c r="L106" i="2"/>
  <c r="L107" i="2" s="1"/>
  <c r="P105" i="2"/>
  <c r="P106" i="2" s="1"/>
  <c r="P104" i="2"/>
  <c r="N104" i="2"/>
  <c r="M104" i="2"/>
  <c r="L104" i="2"/>
  <c r="N98" i="2"/>
  <c r="M98" i="2"/>
  <c r="L98" i="2"/>
  <c r="P97" i="2"/>
  <c r="P96" i="2"/>
  <c r="P95" i="2"/>
  <c r="P94" i="2"/>
  <c r="P93" i="2"/>
  <c r="P92" i="2"/>
  <c r="P91" i="2"/>
  <c r="P90" i="2"/>
  <c r="P89" i="2"/>
  <c r="P98" i="2" s="1"/>
  <c r="L87" i="2"/>
  <c r="B87" i="2"/>
  <c r="P86" i="2"/>
  <c r="O86" i="2"/>
  <c r="N86" i="2"/>
  <c r="N87" i="2" s="1"/>
  <c r="M86" i="2"/>
  <c r="M87" i="2" s="1"/>
  <c r="L86" i="2"/>
  <c r="P85" i="2"/>
  <c r="O84" i="2"/>
  <c r="O87" i="2" s="1"/>
  <c r="N84" i="2"/>
  <c r="M84" i="2"/>
  <c r="P83" i="2"/>
  <c r="P82" i="2"/>
  <c r="P81" i="2"/>
  <c r="P80" i="2"/>
  <c r="P79" i="2"/>
  <c r="P78" i="2"/>
  <c r="P84" i="2" s="1"/>
  <c r="O77" i="2"/>
  <c r="N77" i="2"/>
  <c r="M77" i="2"/>
  <c r="P76" i="2"/>
  <c r="P77" i="2" s="1"/>
  <c r="N70" i="2"/>
  <c r="M70" i="2"/>
  <c r="L70" i="2"/>
  <c r="P69" i="2"/>
  <c r="P70" i="2" s="1"/>
  <c r="O67" i="2"/>
  <c r="B67" i="2"/>
  <c r="O64" i="2"/>
  <c r="N64" i="2"/>
  <c r="N67" i="2" s="1"/>
  <c r="M64" i="2"/>
  <c r="M67" i="2" s="1"/>
  <c r="P63" i="2"/>
  <c r="P64" i="2" s="1"/>
  <c r="N62" i="2"/>
  <c r="M62" i="2"/>
  <c r="L62" i="2"/>
  <c r="P61" i="2"/>
  <c r="P60" i="2"/>
  <c r="P59" i="2"/>
  <c r="P62" i="2" s="1"/>
  <c r="N57" i="2"/>
  <c r="P56" i="2"/>
  <c r="P57" i="2" s="1"/>
  <c r="N55" i="2"/>
  <c r="M55" i="2"/>
  <c r="L55" i="2"/>
  <c r="L67" i="2" s="1"/>
  <c r="P54" i="2"/>
  <c r="P53" i="2"/>
  <c r="P52" i="2"/>
  <c r="P51" i="2"/>
  <c r="P50" i="2"/>
  <c r="P49" i="2"/>
  <c r="P48" i="2"/>
  <c r="P47" i="2"/>
  <c r="P46" i="2"/>
  <c r="P55" i="2" s="1"/>
  <c r="P45" i="2"/>
  <c r="P44" i="2"/>
  <c r="B42" i="2"/>
  <c r="N41" i="2"/>
  <c r="M41" i="2"/>
  <c r="M42" i="2" s="1"/>
  <c r="L41" i="2"/>
  <c r="L42" i="2" s="1"/>
  <c r="P40" i="2"/>
  <c r="P41" i="2" s="1"/>
  <c r="O39" i="2"/>
  <c r="N39" i="2"/>
  <c r="N42" i="2" s="1"/>
  <c r="M39" i="2"/>
  <c r="P38" i="2"/>
  <c r="P39" i="2" s="1"/>
  <c r="O37" i="2"/>
  <c r="O42" i="2" s="1"/>
  <c r="N37" i="2"/>
  <c r="M37" i="2"/>
  <c r="L37" i="2"/>
  <c r="P36" i="2"/>
  <c r="P35" i="2"/>
  <c r="P34" i="2"/>
  <c r="P33" i="2"/>
  <c r="P32" i="2"/>
  <c r="P37" i="2" s="1"/>
  <c r="P31" i="2"/>
  <c r="P30" i="2"/>
  <c r="N29" i="2"/>
  <c r="M29" i="2"/>
  <c r="P14" i="2"/>
  <c r="P13" i="2"/>
  <c r="P12" i="2"/>
  <c r="P11" i="2"/>
  <c r="P10" i="2"/>
  <c r="P9" i="2"/>
  <c r="P8" i="2"/>
  <c r="P29" i="2" s="1"/>
  <c r="P7" i="2"/>
  <c r="P42" i="2" l="1"/>
  <c r="M108" i="2"/>
  <c r="P87" i="2"/>
  <c r="N108" i="2"/>
  <c r="P107" i="2"/>
  <c r="P67" i="2"/>
  <c r="L108" i="2"/>
  <c r="P108" i="2" l="1"/>
</calcChain>
</file>

<file path=xl/sharedStrings.xml><?xml version="1.0" encoding="utf-8"?>
<sst xmlns="http://schemas.openxmlformats.org/spreadsheetml/2006/main" count="342" uniqueCount="209">
  <si>
    <r>
      <rPr>
        <b/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</si>
  <si>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</t>
    </r>
  </si>
  <si>
    <r>
      <rPr>
        <b/>
        <sz val="11"/>
        <rFont val="Times New Roman"/>
        <family val="1"/>
        <charset val="204"/>
      </rPr>
      <t>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</si>
  <si>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</si>
  <si>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</si>
  <si>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6</t>
    </r>
  </si>
  <si>
    <r>
      <rPr>
        <b/>
        <sz val="11"/>
        <rFont val="Times New Roman"/>
        <family val="1"/>
        <charset val="204"/>
      </rPr>
      <t>7</t>
    </r>
  </si>
  <si>
    <r>
      <rPr>
        <b/>
        <sz val="11"/>
        <rFont val="Times New Roman"/>
        <family val="1"/>
        <charset val="204"/>
      </rPr>
      <t>8</t>
    </r>
  </si>
  <si>
    <r>
      <rPr>
        <b/>
        <sz val="11"/>
        <rFont val="Times New Roman"/>
        <family val="1"/>
        <charset val="204"/>
      </rPr>
      <t>9</t>
    </r>
  </si>
  <si>
    <r>
      <rPr>
        <b/>
        <sz val="11"/>
        <rFont val="Times New Roman"/>
        <family val="1"/>
        <charset val="204"/>
      </rPr>
      <t>10</t>
    </r>
  </si>
  <si>
    <r>
      <rPr>
        <b/>
        <sz val="11"/>
        <rFont val="Times New Roman"/>
        <family val="1"/>
        <charset val="204"/>
      </rPr>
      <t>11</t>
    </r>
  </si>
  <si>
    <r>
      <rPr>
        <b/>
        <sz val="11"/>
        <rFont val="Times New Roman"/>
        <family val="1"/>
        <charset val="204"/>
      </rPr>
      <t>12</t>
    </r>
  </si>
  <si>
    <r>
      <rPr>
        <b/>
        <sz val="11"/>
        <rFont val="Times New Roman"/>
        <family val="1"/>
        <charset val="204"/>
      </rPr>
      <t>13</t>
    </r>
  </si>
  <si>
    <r>
      <rPr>
        <b/>
        <sz val="11"/>
        <rFont val="Times New Roman"/>
        <family val="1"/>
        <charset val="204"/>
      </rPr>
      <t>14</t>
    </r>
  </si>
  <si>
    <r>
      <rPr>
        <b/>
        <sz val="11"/>
        <rFont val="Times New Roman"/>
        <family val="1"/>
        <charset val="204"/>
      </rPr>
      <t>15</t>
    </r>
  </si>
  <si>
    <t/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</si>
  <si>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</si>
  <si>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</si>
  <si>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</si>
  <si>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</si>
  <si>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</si>
  <si>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</si>
  <si>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</si>
  <si>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</si>
  <si>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</si>
  <si>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</si>
  <si>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</si>
  <si>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</si>
  <si>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</si>
  <si>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</si>
  <si>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</t>
  </si>
  <si>
    <t>Мемлекеттік аудит объектілерінің 2020 жылға арналған тізбесі</t>
  </si>
  <si>
    <r>
      <rPr>
        <b/>
        <sz val="11"/>
        <rFont val="Times New Roman"/>
        <family val="1"/>
        <charset val="204"/>
      </rPr>
      <t>Р/с №</t>
    </r>
  </si>
  <si>
    <t>Мемлекеттік аудит объектісі (лері)</t>
  </si>
  <si>
    <r>
      <rPr>
        <b/>
        <sz val="11"/>
        <rFont val="Times New Roman"/>
        <family val="1"/>
        <charset val="204"/>
      </rPr>
      <t>Мемлекеттік аудиттің типі</t>
    </r>
  </si>
  <si>
    <r>
      <rPr>
        <b/>
        <sz val="11"/>
        <rFont val="Times New Roman"/>
        <family val="1"/>
        <charset val="204"/>
      </rPr>
      <t>Тексерудің түрі</t>
    </r>
  </si>
  <si>
    <r>
      <rPr>
        <b/>
        <sz val="11"/>
        <rFont val="Times New Roman"/>
        <family val="1"/>
        <charset val="204"/>
      </rPr>
      <t>Аудиторлық іс-шараның қысқаша атауы</t>
    </r>
  </si>
  <si>
    <t>Аудиторлық іс-шара бойынша мерзімдер
(тоқсандарға бөліне отырып көрсетіледі)</t>
  </si>
  <si>
    <r>
      <rPr>
        <b/>
        <sz val="11"/>
        <rFont val="Times New Roman"/>
        <family val="1"/>
        <charset val="204"/>
      </rPr>
      <t>Мемлекеттік аудитпен қамтылатын бюджет қаражатының және активтердің жоспарланған сомалары бойынша болжам, жылдар бөлінісінде (млн. теңге)
(өзгерістер болған жағдайда түзетуге жатпайды)</t>
    </r>
  </si>
  <si>
    <t>Мемлекеттік аудитор(лар)дың ассистентерін,  сыртқы мемлекеттік аудиттің басқа органдарының, Уәкілетті органды, сарапшылар мен мемлекеттік емес аудиторларды тарту бойынша ақпарат</t>
  </si>
  <si>
    <r>
      <rPr>
        <b/>
        <sz val="11"/>
        <rFont val="Times New Roman"/>
        <family val="1"/>
        <charset val="204"/>
      </rPr>
      <t>дайындық</t>
    </r>
  </si>
  <si>
    <r>
      <rPr>
        <b/>
        <sz val="11"/>
        <rFont val="Times New Roman"/>
        <family val="1"/>
        <charset val="204"/>
      </rPr>
      <t>негізгі</t>
    </r>
  </si>
  <si>
    <r>
      <rPr>
        <b/>
        <sz val="11"/>
        <rFont val="Times New Roman"/>
        <family val="1"/>
        <charset val="204"/>
      </rPr>
      <t>қорытынды</t>
    </r>
  </si>
  <si>
    <t>2016 жыл
және алдында</t>
  </si>
  <si>
    <t>2017 жыл</t>
  </si>
  <si>
    <t>2018 жыл</t>
  </si>
  <si>
    <t>2019 жыл</t>
  </si>
  <si>
    <t>2020 жыл</t>
  </si>
  <si>
    <r>
      <rPr>
        <b/>
        <sz val="11"/>
        <rFont val="Times New Roman"/>
        <family val="1"/>
        <charset val="204"/>
      </rPr>
      <t>Барлығы</t>
    </r>
  </si>
  <si>
    <t>Тексеру комиссиясының мүшесі - Қ.Ы. Кенжин</t>
  </si>
  <si>
    <t xml:space="preserve">1. "Нұр-Сұлтан қаласының Білім басқармасы" ММ
</t>
  </si>
  <si>
    <t xml:space="preserve">Сыртқы мемлекеттік аудит
</t>
  </si>
  <si>
    <t>«Қазақстан Республикасында білім беруді және ғылымды дамытудың 2016 - 2019 жылдарға арналған мемлекеттік бағдарламасы» іс-шаралар жоспарының іске асырылуына мемлекеттік аудит және Нұр-Сұлтан қаласының білім беру мекемелерінің материалдық-техникалық жарақтандырылуына бағалау жүргізу»</t>
  </si>
  <si>
    <t>2020 жылғы 1 тоқсан</t>
  </si>
  <si>
    <t>2020 жылғы 1-2-тоқсан</t>
  </si>
  <si>
    <t xml:space="preserve">1 сарапшы </t>
  </si>
  <si>
    <t>2. Нұр-Сұлтан қаласы әкімдігінің № 6 "Көктем" балабақшасы МКҚК</t>
  </si>
  <si>
    <t>3. Нұр-Сұлтан қаласы әкімдігінің №10 "Бөбек" балабақшасы МКҚК</t>
  </si>
  <si>
    <t>4. Нұр-Сұлтан қаласы әкімдігінің №40 "Қулпынай" балабақшасы МКҚК</t>
  </si>
  <si>
    <t>5.Нұр-Сұлтан қаласы әкімдігінің № 61 "Шолпан" балабақшасы МКҚК</t>
  </si>
  <si>
    <t>6. Нұр-Сұлтан қаласы әкімдігінің № 66 "Толағай" балабақшасы МКҚК</t>
  </si>
  <si>
    <t>7. Нұр-Сұлтан қаласы әкімдігінің №67 "Шұғыла" балабақшасы МКҚК</t>
  </si>
  <si>
    <t>8. Нұр-Сұлтан қаласы әкімдігінің № 94 "Сұнқар" балабақшасы МКҚК</t>
  </si>
  <si>
    <t xml:space="preserve">9. Нұр-Сұлтан қаласы әкімдігінің "Ғали Орманов атындағы № 7 мектеп-гимназиясы" КММ
</t>
  </si>
  <si>
    <t xml:space="preserve">10.  Нұр-Сұлтан қаласы әкімдігінің "№10 мектеп-гимназия" КММ
</t>
  </si>
  <si>
    <t>12.Нұр-Сұлтан қаласы әкімдігінің "№ 14 мектеп-гимназиясы" КММ</t>
  </si>
  <si>
    <t xml:space="preserve">13.Нұр-Сұлтан қаласы әкімдігінің "№ 23 орта мектеп" КММ 
</t>
  </si>
  <si>
    <t>15. Нұр-Сұлтан қаласы әкімдігінің "Әлкей Марғұлан атандағы № 40 мектеп-лицей" КММ</t>
  </si>
  <si>
    <t>16.Нұр-Сұлтан қаласы әкімдігінің "№ 59 мектеп-гимназиясы" КММ</t>
  </si>
  <si>
    <t xml:space="preserve">17. Нұр-Сұлтан қаласы әкімдігінің "№ 64 мектеп-лицей" КММ
</t>
  </si>
  <si>
    <t xml:space="preserve">18. Нұр-Сұлтан қаласы әкімдігінің "№66 мектеп-лицей" ШЖҚ МКК
</t>
  </si>
  <si>
    <t xml:space="preserve">20.Нұр-Сұлтан қаласы әкімдігінің "№ 76 мектеп-лицей" КММ
</t>
  </si>
  <si>
    <t xml:space="preserve">21.Нұр-Сұлтан қаласы әкімдігінің "№ 79 мектеп-лицей" КММ
</t>
  </si>
  <si>
    <t xml:space="preserve">22. Нұр-Сұлтан қаласы әкімдігінің "№ 80 мектеп-гимназия" КММ
</t>
  </si>
  <si>
    <t>Аудиторлық іс-шараның барлығы</t>
  </si>
  <si>
    <t xml:space="preserve">1. "Нұр-Сұлтан қаласының Жұмыспен қамту және әлеуметтік қорғау басқармасы" ММ
</t>
  </si>
  <si>
    <t xml:space="preserve">Тиімділік аудиті
</t>
  </si>
  <si>
    <t xml:space="preserve">Нұр-Сұлтан қаласының Жұмыспен қамту, еңбек және әлеуметтік қорғау басқармасының ведомстволық бағынысты ұйымдарында әлеуметтік қызметтер көрсетуге бөлінген бюджет қаражатының пайдаланылуына, сондай-ақ мемлекет активтерінің басқарылуына мемлекеттік аудит жүргізу
</t>
  </si>
  <si>
    <t>2020 жылғы 2 тоқсан</t>
  </si>
  <si>
    <t>2020 жылғы 2-3-тоқсан</t>
  </si>
  <si>
    <t xml:space="preserve">2. "Шарапат" әлеуметтік қызмет көрсету орталығы" ММ
</t>
  </si>
  <si>
    <t xml:space="preserve">3. "Нұрлы жүрек" әлеуметтік қызмет көрсету орталығы" ММ
</t>
  </si>
  <si>
    <t xml:space="preserve">4."Қамқор" әлеуметтік қызмет көрсету орталығы" ММ 
</t>
  </si>
  <si>
    <t xml:space="preserve">5. "Қиын өмірлік жағдайға тап болған тұлғаларды қайта әлеуметтендіру орталығы" ММ
</t>
  </si>
  <si>
    <t xml:space="preserve">6. "Үміт" дағдарыс орталығы" ММ
</t>
  </si>
  <si>
    <t xml:space="preserve">7. "Әлеуметтік қызмет көрсету орталығы" МКҚК
</t>
  </si>
  <si>
    <t xml:space="preserve">1."Нұр-Сұлтан қаласының Қалалық орта сапасы және бақылау басқармасы" ММ
</t>
  </si>
  <si>
    <t>Тиімділік аудиті</t>
  </si>
  <si>
    <t>Нұр-Сұлтан қаласының Қалалық орта сапасы және бақылау басқармасына бөлінген бюджет қаражатының пайдаланылу тиімділігіне мемлекеттік аудит жүргізу</t>
  </si>
  <si>
    <t>2020 жылғы 3 тоқсан</t>
  </si>
  <si>
    <t>2020 жылғы 3-4-тоқсан</t>
  </si>
  <si>
    <t>2020 жылғы 4 тоқсан</t>
  </si>
  <si>
    <t>4.</t>
  </si>
  <si>
    <t xml:space="preserve">1. "Нұр-Сұлтан қаласы мәслихатының аппараты" ММ
</t>
  </si>
  <si>
    <t xml:space="preserve">Сәйкестік аудиті
</t>
  </si>
  <si>
    <t>Нұр-Сұлтан қаласы мәслихатының аппаратына бөлінген бюджет қаражатының пайдаланылуына мемлекеттік аудит жүргізу</t>
  </si>
  <si>
    <t>2020 жылғы 4-тоқсан - 2021 жылғы 1-тоқсан</t>
  </si>
  <si>
    <t xml:space="preserve">мемлекеттік аудитордың ассистенті -1 қызметкер.
</t>
  </si>
  <si>
    <t>ТК мүшесі бойынша барлығы                                                                              4 АІШ</t>
  </si>
  <si>
    <t xml:space="preserve">Тексеру комиссиясының мүшесі - Е.В. Лебо </t>
  </si>
  <si>
    <t>1. "Нұр-Сұлтан қаласының Қоғамдық денсаулық сақтау басқармасы" ММ</t>
  </si>
  <si>
    <t>Қоғамдық денсаулық сақтау саласындағы бюджет қаражатының жоспарлану, пайдаланылу және мемлекеттік кәсіпорындары активтерінің басқарылу тиімділігіне мемлекеттік аудит жүргізу</t>
  </si>
  <si>
    <t>2019 жылғы 4-тоқсан</t>
  </si>
  <si>
    <t>2019 жылғы 4-тоқсан - 2020 жылғы 1-тоқсан</t>
  </si>
  <si>
    <t>2. Нұр-Сұлтан қаласы әкімдігінің  "№1 қалалық аурухана" ШЖҚ МКК</t>
  </si>
  <si>
    <t xml:space="preserve">3.Нұр-Сұлтан қаласы әкімдігінің "№ 2 қалалық көпбейінді ауруханасы"ШЖҚ МКК
</t>
  </si>
  <si>
    <t xml:space="preserve">4. Нұр-Сұлтан қаласы әкімдігінің "Психикалық денсаулық медициналық орталығы" ШЖҚ МКК
</t>
  </si>
  <si>
    <t>5. Нұр-Сұлтан қаласы әкімдгінің "№ 5 қалалық емхана" ШЖҚ МКК</t>
  </si>
  <si>
    <t xml:space="preserve">6. Нұр-Сұлтан қаласы әкімдігінің "Қалалық фтизиопульмонология орталығы" ШЖҚ МКК
</t>
  </si>
  <si>
    <t>7. Нұр-Сұлтан қаласы әкімдгінің "№ 10 қалалық емхана" ШЖҚ МКК</t>
  </si>
  <si>
    <t xml:space="preserve">8. Нұр-Сұлтан қаласы әкімдігінің "№13 қалалық емханасы" ШЖҚ МКК
</t>
  </si>
  <si>
    <t>9. Нұр-Сұлтан қаласы әкімдігінің "Наркология және психотерапия орталығы" ШЖҚ МКК</t>
  </si>
  <si>
    <t>10."Нұр-Сұлтан қаласының Дерматологоия және жыныс қатынасы ауруларын алдын-ала емдеу орталығы" ШЖҚ МКК</t>
  </si>
  <si>
    <t>11. Нұр-Сұлтан қаласы әкімдгінің "№ 8 қалалық емханасы" ШЖҚ МКК</t>
  </si>
  <si>
    <t xml:space="preserve">1.Нұр-Сұлтан қаласы әкімдігінің «ЖасНұр» өндірістік-шаруашылық кәсіпорны» МКҚК
</t>
  </si>
  <si>
    <t>Сыртқы мемлекеттік аудит</t>
  </si>
  <si>
    <t xml:space="preserve">"Жаснұр" МКҚК активтерінің пайдаланылу тиімділігіне мемлекеттік аудит жүргізу
</t>
  </si>
  <si>
    <t>2020 жылғы
2-тоқсан</t>
  </si>
  <si>
    <t>2020 жылғы 2-3-тоқсана</t>
  </si>
  <si>
    <t xml:space="preserve">2020 жылғы 3-тоқсан
</t>
  </si>
  <si>
    <t>1 сарапшы</t>
  </si>
  <si>
    <t xml:space="preserve">1."Нұр-Сұлтан қаласының Стратегиялық және бюджеттік жоспарлау басқармасы" ММ
</t>
  </si>
  <si>
    <t xml:space="preserve">Сыртқы мемлекеттік аудит, бірлескен тексеру
</t>
  </si>
  <si>
    <t xml:space="preserve">Нұр-Сұлтан қаласын дамытуға бөлінген бюджет қаражатының пайдаланылу тиімділігіне мемлекеттік аудит жүргізу
</t>
  </si>
  <si>
    <t>2020 жылғы 3-тоқсан</t>
  </si>
  <si>
    <t xml:space="preserve">2."Нұр-Сұлтан қаласының Отын-энергетикалық кешені және коммуналдық шаруашылық басқармасы" ММ </t>
  </si>
  <si>
    <t xml:space="preserve">3. "Нұр-Сұлтан қаласының Құрылыс және тұрғын үй саясаты басқармасы" ММ
</t>
  </si>
  <si>
    <t xml:space="preserve">4. "Нұр-Сұлтан қаласының Көлік және жол-көлік инфрақұрылымын дамыту басқармасы" ММ
</t>
  </si>
  <si>
    <t xml:space="preserve">1. "Нұр-Сұлтан қаласының Қоршаған ортаны қорғау және табиғатты пайдалану басқармасы" ММ
</t>
  </si>
  <si>
    <t xml:space="preserve">Нұр-Сұлтан қаласында жасыл желектерді отырғызу, күтіп ұстау және қорғау жөніндегі іс-шараларды жүзеге асыру тиімділігіне мемлекеттік аудит жүргізу
</t>
  </si>
  <si>
    <t>2020 жылғы 4-тоқсан</t>
  </si>
  <si>
    <t xml:space="preserve">1. "Нұр-Сұлтан қаласының Қаржы басқармасы" ММ
</t>
  </si>
  <si>
    <t xml:space="preserve">Қаржылық есептілік аудиті
</t>
  </si>
  <si>
    <t xml:space="preserve">Жергілікті бюджеттің шоғырландырылған қаржылық есептілігінің мемлекеттік аудит жүргізу
</t>
  </si>
  <si>
    <t>2020 жылғы
4-тоқсан</t>
  </si>
  <si>
    <t xml:space="preserve">
2020 жылғы 4-тоқсан 2021 жылғы 1-тоқсан</t>
  </si>
  <si>
    <t xml:space="preserve">2021 жылғы 1 тоқсан
</t>
  </si>
  <si>
    <t>ТК мүшесі бойынша барлығы                                                                            5 АІШ</t>
  </si>
  <si>
    <t xml:space="preserve">Тексеру комиссиясының мүшесі - А.Т. Молдашев </t>
  </si>
  <si>
    <t>1. "Нұр-Сұлтан қаласы әкімінің аппараты" ММ</t>
  </si>
  <si>
    <r>
      <rPr>
        <sz val="12"/>
        <rFont val="Times New Roman"/>
        <family val="2"/>
      </rPr>
      <t>Тиімділік аудиті</t>
    </r>
  </si>
  <si>
    <t>Нұр-Сұлтан қаласы әкімі аппаратына бөлінген бюджет қаражатының пайдаланылуына мемлекеттік аудит жүргізу</t>
  </si>
  <si>
    <t>2019 жылғы      4-тоқсан</t>
  </si>
  <si>
    <t>2019 жылғы  4-тоқсан - 2020 жылғы  1-тоқсан</t>
  </si>
  <si>
    <t xml:space="preserve"> 2020 жылғы 1-тоқсан</t>
  </si>
  <si>
    <t xml:space="preserve">1. "ҚР ҚМ МКК Нұр-Сұлтан қаласы бойынша Мемлекеттік кірістер департаменті" РММ
</t>
  </si>
  <si>
    <t xml:space="preserve">Тиімділік аудиті, сәйкестік аудиті
</t>
  </si>
  <si>
    <t xml:space="preserve">Салықтық әкімшілендіру тиімділігіне, жергілікті бюджетке түсетін салықтар мен басқа да төлемдердің толықтығы мен уақтылылығына мемлекеттік аудит жүргізу
</t>
  </si>
  <si>
    <t xml:space="preserve">2020 жылғы 1 тоқсан
</t>
  </si>
  <si>
    <t xml:space="preserve">2020 жылғы 1-2-тоқсан
</t>
  </si>
  <si>
    <t xml:space="preserve">2."Нұр-Сұлтан қаласы бойынша полиция департаменті" РММ
</t>
  </si>
  <si>
    <t xml:space="preserve">3. "Нұр-Сұлтан қаласының Қоршаған ортаны қорғау және табиғатты пайдалану басқармасы" ММ
</t>
  </si>
  <si>
    <t>4. "Нұр-Сұлтан қаласының Сәулет, қала құрылысы және жер қатынастары басқармасы"ММ</t>
  </si>
  <si>
    <t xml:space="preserve">1. "Нұр-Сұлтан қаласының Қалалық ортаны регенерациялау басқармасы" ММ
</t>
  </si>
  <si>
    <t xml:space="preserve">Нұр-Сұлтан қаласының Қалалық ортаны регенерациялау басқармасына жекелеген бюджеттік бағдарламалар бойынша  бөлінген бюджет қаражатының пайдаланылуына мемлекеттік аудит жүргізу
</t>
  </si>
  <si>
    <t xml:space="preserve">2020 жылғы 1-2 тоқсан
</t>
  </si>
  <si>
    <t xml:space="preserve">2020 жылғы 2 тоқсан
</t>
  </si>
  <si>
    <t xml:space="preserve">2020 жылғы 2-3 тоқсан
</t>
  </si>
  <si>
    <t xml:space="preserve">1."Нұр-Сұлтан қаласының Қоғамдық денсаулық сақтау басқармасы "ММ
</t>
  </si>
  <si>
    <t xml:space="preserve">Халықты қолжетімді және сапалы медициналық көмекпен қамтамасыз ету тиімділігіне мемлекеттік аудит жүргізу
</t>
  </si>
  <si>
    <t xml:space="preserve">2020 жылғы 3-4-тоқсан
</t>
  </si>
  <si>
    <t xml:space="preserve">2020 жылғы 4-тоқсан
</t>
  </si>
  <si>
    <t xml:space="preserve">2. Нұр-Сұлтан қаласы әкімдігінің "№2 қалалық балалар ауруханасы" ШЖҚ МКК
</t>
  </si>
  <si>
    <t xml:space="preserve">3. Нұр-Сұлтан қаласы әкімдігінің "№ 3 қалалық емханасы" ШЖҚ МКК
</t>
  </si>
  <si>
    <t xml:space="preserve">4 .Нұр-Сұлтан қаласы әкімдігінің "№ 4 қалалық емханасы" ШЖҚ МКК
</t>
  </si>
  <si>
    <t xml:space="preserve">5. Нұр-Сұлтан қаласы әкімдігінің  "№ 6 қалалық емханасы" ШЖҚ МКК
</t>
  </si>
  <si>
    <t xml:space="preserve">6. Нұр-Сұлтан қаласы әкімдігінің "№ 2 Перинаталдық орталығы" ШЖҚ МКК
</t>
  </si>
  <si>
    <t xml:space="preserve">1. "Нұр-Сұлтан қаласының Инвестициялар және кәсіпкерлікті дамыту басқармасы" ММ
</t>
  </si>
  <si>
    <t xml:space="preserve">Нұр-Сұлтан қаласының Инвестициялар және кәсіпкерлікті дамыту басқармасына жекелеген бюджеттік бағдарламалар, оның ішінде "Бизнестің жол картасы-2020" бизнесті қолдау мен дамытудың мемлекеттік бағдарламасы бойынша бөлінген бюджет қаражатының пайдаланылу тиімділігіне мемлекеттік аудит жүргізу
</t>
  </si>
  <si>
    <t xml:space="preserve">2020 жылғы 4 тоқсан-2021 жылғы 1 тоқсан
</t>
  </si>
  <si>
    <t>ТК мүшесі бойынша барлығы                                                                5 АІШ</t>
  </si>
  <si>
    <r>
      <t xml:space="preserve">Тексеру комиссиясының мүшесі - А.А. </t>
    </r>
    <r>
      <rPr>
        <b/>
        <sz val="12"/>
        <rFont val="Times New Roman"/>
        <family val="1"/>
        <charset val="204"/>
      </rPr>
      <t xml:space="preserve">Тоқбергенов </t>
    </r>
  </si>
  <si>
    <t xml:space="preserve">1. "Нұр-Сұлтан қаласының Активтер және мемлекеттік сатып алу басқармасы "мемлекеттік мекемесі"
</t>
  </si>
  <si>
    <t xml:space="preserve">Коммуналдық мүлікті, сондай-ақ «Аstana» Әлеуметтік-кәсіпкерлік корпорациясы» АҚ-ның активтерін басқару тиімділігінің мемлекеттік аудиті
</t>
  </si>
  <si>
    <t>2019 жылғы
 4-тоқсан</t>
  </si>
  <si>
    <t>2020 жылғы 1-тоқсан</t>
  </si>
  <si>
    <t xml:space="preserve">мемлекеттік аудитордың ассистенті -1 қызметкер
</t>
  </si>
  <si>
    <t xml:space="preserve">2. Аstana " Әлеуметтік-кәсіпкерлік корпорациясы" АҚ
</t>
  </si>
  <si>
    <t xml:space="preserve">3. "Астана Зеленстрой "АҚ
</t>
  </si>
  <si>
    <t xml:space="preserve">4."Астана Конвеншн Бюро" ЖШС
</t>
  </si>
  <si>
    <t xml:space="preserve">5. "Астана орманы" ЖШС 
</t>
  </si>
  <si>
    <t>6."Көкөніс Қоймасы" ЖШС</t>
  </si>
  <si>
    <t xml:space="preserve">7. "SPK Astana development" ЖШС
</t>
  </si>
  <si>
    <t>8. "Астана Тазалык" ЖШС</t>
  </si>
  <si>
    <t>9. "Astana Venue Management" ЖШС</t>
  </si>
  <si>
    <t>Қарсы тексеру</t>
  </si>
  <si>
    <t xml:space="preserve">1."Нұр-Сұлтан қаласының Қоғамдық денсаулық сақтау басқармасы " ММ
</t>
  </si>
  <si>
    <t>Мемлекеттік-жекешелік әріптестік жобаларын іске асыру тиімділігіне мемлекеттік аудит жүргізу</t>
  </si>
  <si>
    <t>2020 жылғы 2-3 тоқсан</t>
  </si>
  <si>
    <t>2020 жылғы 
 3-тоқсан</t>
  </si>
  <si>
    <t>2020 жылғы 3-4 тоқсан</t>
  </si>
  <si>
    <t>2. "Нұр-Сұлтан қаласының Білім басқармасы" ММ</t>
  </si>
  <si>
    <t>3. "Нұр-Сұлтан қаласының Қалалық ортаны регенерациялау басқармасы" ММ</t>
  </si>
  <si>
    <t>4 "Нұр-Сұлтан қаласының Көлік және жол-көлік инфрақұрылымын дамыту басқармасы" ММ</t>
  </si>
  <si>
    <t>5. "Нұр-Сұлтан қаласының Инвестициялар және кәсіпкерлікті дамыту басқармасы" ММ</t>
  </si>
  <si>
    <t xml:space="preserve">1. Нұр-Сұлтан қаласы әкімдігінің "Астана су арнасы" ШЖҚ МКК
</t>
  </si>
  <si>
    <t>Нұр-Сұлтан қаласы әкімдігінің "Астана Су арнасы" шаруашылық жүргізу құқығындағы мемлекеттік коммуналдық кәсіпорнында мемлекет және квазимемлекеттік сектор активтерінің пайдаланылу тиімділігіне мемлекеттік аудит жүргізу</t>
  </si>
  <si>
    <t>2020 жылғы
 4-тоқсан</t>
  </si>
  <si>
    <t xml:space="preserve">2020 жылғы 
 4-тоқсан
</t>
  </si>
  <si>
    <t>2020 жылғы 4-тоқсан 2021 жылғы 1-тоқсан</t>
  </si>
  <si>
    <t xml:space="preserve">1 сарапшы
мемлекеттік аудитордың ассистенті -1 қызметкер
</t>
  </si>
  <si>
    <t>ТК мүшесі бойынша барлығы</t>
  </si>
  <si>
    <t>3 АІШ</t>
  </si>
  <si>
    <t>ЖИЫНЫ                                                                                              17 АІШ</t>
  </si>
  <si>
    <t xml:space="preserve">
Тексеру комиссиясы Төрағасының
2020 жылғы "05" ақпандағы
 № 13-Н/Қ бұйрығына 1-қосымша
</t>
  </si>
  <si>
    <t>Сәйкестік аудиті</t>
  </si>
  <si>
    <t xml:space="preserve">11. Нұр-Сұлтан қаласы әкімдігінің "№ 13 орта мектеп" КММ 
</t>
  </si>
  <si>
    <t xml:space="preserve">14. Нұр-Сұлтан қаласы әкімдігінің "№30 мектеп-гимназия" КММ
</t>
  </si>
  <si>
    <t xml:space="preserve">19. Нұр-Сұлтан қаласы әкімдігінің "№ 70 мектеп-лицей" ШЖҚ МКК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</si>
</sst>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2"/>
    </font>
    <font>
      <b/>
      <sz val="14"/>
      <name val="Times New Roman"/>
      <family val="2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2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6" fillId="0" borderId="1"/>
    <xf numFmtId="0" fontId="6" fillId="0" borderId="1"/>
  </cellStyleXfs>
  <cellXfs count="292">
    <xf numFmtId="0" fontId="0" fillId="0" borderId="0" xfId="0"/>
    <xf numFmtId="0" fontId="0" fillId="0" borderId="1" xfId="2" applyNumberFormat="1" applyFont="1" applyFill="1" applyBorder="1" applyAlignment="1" applyProtection="1">
      <alignment wrapText="1"/>
      <protection locked="0"/>
    </xf>
    <xf numFmtId="0" fontId="0" fillId="2" borderId="1" xfId="2" applyNumberFormat="1" applyFont="1" applyFill="1" applyBorder="1" applyAlignment="1" applyProtection="1">
      <alignment wrapText="1"/>
      <protection locked="0"/>
    </xf>
    <xf numFmtId="0" fontId="0" fillId="2" borderId="1" xfId="2" applyNumberFormat="1" applyFont="1" applyFill="1" applyBorder="1" applyAlignment="1" applyProtection="1">
      <alignment horizontal="left" wrapText="1"/>
      <protection locked="0"/>
    </xf>
    <xf numFmtId="0" fontId="6" fillId="0" borderId="1" xfId="2" applyFill="1"/>
    <xf numFmtId="0" fontId="2" fillId="2" borderId="2" xfId="1" applyNumberFormat="1" applyFont="1" applyFill="1" applyBorder="1" applyAlignment="1" applyProtection="1">
      <alignment horizontal="center" vertical="top" wrapText="1"/>
    </xf>
    <xf numFmtId="0" fontId="5" fillId="2" borderId="2" xfId="1" applyNumberFormat="1" applyFont="1" applyFill="1" applyBorder="1" applyAlignment="1" applyProtection="1">
      <alignment horizontal="center" vertical="top" wrapText="1"/>
    </xf>
    <xf numFmtId="0" fontId="2" fillId="2" borderId="3" xfId="2" applyNumberFormat="1" applyFont="1" applyFill="1" applyBorder="1" applyAlignment="1" applyProtection="1">
      <alignment horizontal="center" vertical="top" wrapText="1"/>
    </xf>
    <xf numFmtId="0" fontId="2" fillId="2" borderId="3" xfId="2" applyNumberFormat="1" applyFont="1" applyFill="1" applyBorder="1" applyAlignment="1" applyProtection="1">
      <alignment horizontal="center" vertical="center" wrapText="1"/>
    </xf>
    <xf numFmtId="0" fontId="12" fillId="0" borderId="11" xfId="2" applyNumberFormat="1" applyFont="1" applyFill="1" applyBorder="1" applyAlignment="1" applyProtection="1">
      <alignment horizontal="left" vertical="top" wrapText="1"/>
    </xf>
    <xf numFmtId="0" fontId="13" fillId="2" borderId="11" xfId="2" applyNumberFormat="1" applyFont="1" applyFill="1" applyBorder="1" applyAlignment="1" applyProtection="1">
      <alignment horizontal="right" vertical="top" wrapText="1"/>
    </xf>
    <xf numFmtId="4" fontId="13" fillId="0" borderId="11" xfId="2" applyNumberFormat="1" applyFont="1" applyFill="1" applyBorder="1" applyAlignment="1" applyProtection="1">
      <alignment horizontal="center" vertical="center" wrapText="1"/>
    </xf>
    <xf numFmtId="165" fontId="13" fillId="0" borderId="11" xfId="2" applyNumberFormat="1" applyFont="1" applyFill="1" applyBorder="1" applyAlignment="1" applyProtection="1">
      <alignment horizontal="center" vertical="center" wrapText="1"/>
    </xf>
    <xf numFmtId="165" fontId="13" fillId="2" borderId="11" xfId="2" applyNumberFormat="1" applyFont="1" applyFill="1" applyBorder="1" applyAlignment="1" applyProtection="1">
      <alignment horizontal="center" vertical="center" wrapText="1"/>
    </xf>
    <xf numFmtId="0" fontId="12" fillId="0" borderId="11" xfId="2" applyNumberFormat="1" applyFont="1" applyFill="1" applyBorder="1" applyAlignment="1" applyProtection="1">
      <alignment horizontal="left" vertical="center" wrapText="1"/>
    </xf>
    <xf numFmtId="0" fontId="6" fillId="0" borderId="1" xfId="2"/>
    <xf numFmtId="0" fontId="12" fillId="0" borderId="12" xfId="2" applyNumberFormat="1" applyFont="1" applyFill="1" applyBorder="1" applyAlignment="1" applyProtection="1">
      <alignment horizontal="left" vertical="top" wrapText="1"/>
    </xf>
    <xf numFmtId="0" fontId="13" fillId="2" borderId="12" xfId="2" applyNumberFormat="1" applyFont="1" applyFill="1" applyBorder="1" applyAlignment="1" applyProtection="1">
      <alignment horizontal="right" vertical="top" wrapText="1"/>
    </xf>
    <xf numFmtId="4" fontId="13" fillId="0" borderId="12" xfId="2" applyNumberFormat="1" applyFont="1" applyFill="1" applyBorder="1" applyAlignment="1" applyProtection="1">
      <alignment horizontal="center" vertical="center" wrapText="1"/>
    </xf>
    <xf numFmtId="165" fontId="13" fillId="0" borderId="12" xfId="2" applyNumberFormat="1" applyFont="1" applyFill="1" applyBorder="1" applyAlignment="1" applyProtection="1">
      <alignment horizontal="center" vertical="center" wrapText="1"/>
    </xf>
    <xf numFmtId="165" fontId="13" fillId="2" borderId="12" xfId="2" applyNumberFormat="1" applyFont="1" applyFill="1" applyBorder="1" applyAlignment="1" applyProtection="1">
      <alignment horizontal="center" vertical="center" wrapText="1"/>
    </xf>
    <xf numFmtId="0" fontId="4" fillId="6" borderId="22" xfId="2" applyNumberFormat="1" applyFont="1" applyFill="1" applyBorder="1" applyAlignment="1" applyProtection="1">
      <alignment horizontal="right" vertical="top" wrapText="1"/>
    </xf>
    <xf numFmtId="0" fontId="2" fillId="6" borderId="22" xfId="2" applyNumberFormat="1" applyFont="1" applyFill="1" applyBorder="1" applyAlignment="1" applyProtection="1">
      <alignment horizontal="right" vertical="top" wrapText="1"/>
    </xf>
    <xf numFmtId="165" fontId="1" fillId="6" borderId="22" xfId="2" applyNumberFormat="1" applyFont="1" applyFill="1" applyBorder="1" applyAlignment="1" applyProtection="1">
      <alignment horizontal="center" vertical="center" wrapText="1"/>
    </xf>
    <xf numFmtId="0" fontId="1" fillId="6" borderId="22" xfId="2" applyNumberFormat="1" applyFont="1" applyFill="1" applyBorder="1" applyAlignment="1" applyProtection="1">
      <alignment horizontal="center" vertical="center" wrapText="1"/>
    </xf>
    <xf numFmtId="0" fontId="4" fillId="6" borderId="23" xfId="2" applyNumberFormat="1" applyFont="1" applyFill="1" applyBorder="1" applyAlignment="1" applyProtection="1">
      <alignment horizontal="justify" vertical="top" wrapText="1"/>
    </xf>
    <xf numFmtId="0" fontId="6" fillId="6" borderId="1" xfId="2" applyFill="1"/>
    <xf numFmtId="0" fontId="13" fillId="0" borderId="20" xfId="2" applyNumberFormat="1" applyFont="1" applyFill="1" applyBorder="1" applyAlignment="1" applyProtection="1">
      <alignment horizontal="left" vertical="top" wrapText="1"/>
      <protection locked="0"/>
    </xf>
    <xf numFmtId="0" fontId="2" fillId="0" borderId="20" xfId="2" applyNumberFormat="1" applyFont="1" applyFill="1" applyBorder="1" applyAlignment="1" applyProtection="1">
      <alignment horizontal="right" vertical="top" wrapText="1"/>
    </xf>
    <xf numFmtId="165" fontId="13" fillId="0" borderId="20" xfId="2" applyNumberFormat="1" applyFont="1" applyFill="1" applyBorder="1" applyAlignment="1" applyProtection="1">
      <alignment horizontal="center" vertical="center" wrapText="1"/>
    </xf>
    <xf numFmtId="0" fontId="13" fillId="0" borderId="20" xfId="2" applyNumberFormat="1" applyFont="1" applyFill="1" applyBorder="1" applyAlignment="1" applyProtection="1">
      <alignment horizontal="center" vertical="center" wrapText="1"/>
    </xf>
    <xf numFmtId="165" fontId="1" fillId="0" borderId="20" xfId="2" applyNumberFormat="1" applyFont="1" applyFill="1" applyBorder="1" applyAlignment="1" applyProtection="1">
      <alignment horizontal="center" vertical="center" wrapText="1"/>
    </xf>
    <xf numFmtId="0" fontId="13" fillId="0" borderId="11" xfId="2" applyNumberFormat="1" applyFont="1" applyFill="1" applyBorder="1" applyAlignment="1" applyProtection="1">
      <alignment horizontal="left" vertical="top" wrapText="1"/>
      <protection locked="0"/>
    </xf>
    <xf numFmtId="0" fontId="2" fillId="0" borderId="11" xfId="2" applyNumberFormat="1" applyFont="1" applyFill="1" applyBorder="1" applyAlignment="1" applyProtection="1">
      <alignment horizontal="right" vertical="top" wrapText="1"/>
    </xf>
    <xf numFmtId="165" fontId="11" fillId="0" borderId="11" xfId="2" applyNumberFormat="1" applyFont="1" applyBorder="1" applyAlignment="1">
      <alignment horizontal="center" vertical="center" wrapText="1"/>
    </xf>
    <xf numFmtId="165" fontId="13" fillId="0" borderId="11" xfId="2" applyNumberFormat="1" applyFont="1" applyBorder="1" applyAlignment="1">
      <alignment horizontal="center" vertical="center" wrapText="1"/>
    </xf>
    <xf numFmtId="0" fontId="13" fillId="0" borderId="11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left" vertical="top" wrapText="1"/>
      <protection locked="0"/>
    </xf>
    <xf numFmtId="0" fontId="2" fillId="0" borderId="12" xfId="2" applyNumberFormat="1" applyFont="1" applyFill="1" applyBorder="1" applyAlignment="1" applyProtection="1">
      <alignment horizontal="right" vertical="top" wrapText="1"/>
    </xf>
    <xf numFmtId="165" fontId="1" fillId="0" borderId="12" xfId="2" applyNumberFormat="1" applyFont="1" applyFill="1" applyBorder="1" applyAlignment="1" applyProtection="1">
      <alignment horizontal="center" vertical="center" wrapText="1"/>
    </xf>
    <xf numFmtId="0" fontId="1" fillId="0" borderId="12" xfId="2" applyNumberFormat="1" applyFont="1" applyFill="1" applyBorder="1" applyAlignment="1" applyProtection="1">
      <alignment horizontal="center" wrapText="1"/>
    </xf>
    <xf numFmtId="165" fontId="1" fillId="0" borderId="12" xfId="2" applyNumberFormat="1" applyFont="1" applyFill="1" applyBorder="1" applyAlignment="1" applyProtection="1">
      <alignment horizontal="center" wrapText="1"/>
    </xf>
    <xf numFmtId="0" fontId="0" fillId="0" borderId="11" xfId="2" applyNumberFormat="1" applyFont="1" applyFill="1" applyBorder="1" applyAlignment="1" applyProtection="1">
      <alignment wrapText="1"/>
      <protection locked="0"/>
    </xf>
    <xf numFmtId="0" fontId="4" fillId="6" borderId="11" xfId="2" applyNumberFormat="1" applyFont="1" applyFill="1" applyBorder="1" applyAlignment="1" applyProtection="1">
      <alignment horizontal="right" vertical="top" wrapText="1"/>
    </xf>
    <xf numFmtId="0" fontId="2" fillId="6" borderId="11" xfId="2" applyNumberFormat="1" applyFont="1" applyFill="1" applyBorder="1" applyAlignment="1" applyProtection="1">
      <alignment horizontal="right" vertical="top" wrapText="1"/>
    </xf>
    <xf numFmtId="165" fontId="1" fillId="6" borderId="11" xfId="2" applyNumberFormat="1" applyFont="1" applyFill="1" applyBorder="1" applyAlignment="1" applyProtection="1">
      <alignment horizontal="center" vertical="center" wrapText="1"/>
    </xf>
    <xf numFmtId="165" fontId="1" fillId="6" borderId="11" xfId="2" applyNumberFormat="1" applyFont="1" applyFill="1" applyBorder="1" applyAlignment="1" applyProtection="1">
      <alignment horizontal="center" wrapText="1"/>
    </xf>
    <xf numFmtId="0" fontId="4" fillId="6" borderId="11" xfId="2" applyNumberFormat="1" applyFont="1" applyFill="1" applyBorder="1" applyAlignment="1" applyProtection="1">
      <alignment horizontal="justify" vertical="top" wrapText="1"/>
    </xf>
    <xf numFmtId="0" fontId="6" fillId="0" borderId="11" xfId="2" applyFill="1" applyBorder="1"/>
    <xf numFmtId="0" fontId="6" fillId="6" borderId="11" xfId="2" applyFill="1" applyBorder="1"/>
    <xf numFmtId="0" fontId="0" fillId="0" borderId="20" xfId="2" applyNumberFormat="1" applyFont="1" applyFill="1" applyBorder="1" applyAlignment="1" applyProtection="1">
      <alignment wrapText="1"/>
      <protection locked="0"/>
    </xf>
    <xf numFmtId="0" fontId="13" fillId="0" borderId="2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6" fillId="0" borderId="20" xfId="2" applyFill="1" applyBorder="1"/>
    <xf numFmtId="0" fontId="6" fillId="0" borderId="1" xfId="2" applyFill="1" applyBorder="1"/>
    <xf numFmtId="0" fontId="6" fillId="6" borderId="1" xfId="2" applyFill="1" applyBorder="1"/>
    <xf numFmtId="0" fontId="12" fillId="0" borderId="11" xfId="2" applyNumberFormat="1" applyFont="1" applyFill="1" applyBorder="1" applyAlignment="1" applyProtection="1">
      <alignment horizontal="center" vertical="center" wrapText="1"/>
    </xf>
    <xf numFmtId="0" fontId="18" fillId="2" borderId="11" xfId="2" applyNumberFormat="1" applyFont="1" applyFill="1" applyBorder="1" applyAlignment="1" applyProtection="1">
      <alignment horizontal="center" vertical="center" wrapText="1"/>
    </xf>
    <xf numFmtId="0" fontId="18" fillId="0" borderId="11" xfId="2" applyNumberFormat="1" applyFont="1" applyFill="1" applyBorder="1" applyAlignment="1" applyProtection="1">
      <alignment horizontal="center" vertical="center" wrapText="1"/>
    </xf>
    <xf numFmtId="0" fontId="4" fillId="2" borderId="11" xfId="2" applyNumberFormat="1" applyFont="1" applyFill="1" applyBorder="1" applyAlignment="1" applyProtection="1">
      <alignment horizontal="right" vertical="top" wrapText="1"/>
    </xf>
    <xf numFmtId="165" fontId="7" fillId="2" borderId="11" xfId="2" applyNumberFormat="1" applyFont="1" applyFill="1" applyBorder="1" applyAlignment="1" applyProtection="1">
      <alignment horizontal="center" vertical="center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1" fillId="6" borderId="11" xfId="2" applyNumberFormat="1" applyFont="1" applyFill="1" applyBorder="1" applyAlignment="1" applyProtection="1">
      <alignment horizontal="right" vertical="top" wrapText="1"/>
    </xf>
    <xf numFmtId="0" fontId="1" fillId="6" borderId="11" xfId="2" applyNumberFormat="1" applyFont="1" applyFill="1" applyBorder="1" applyAlignment="1" applyProtection="1">
      <alignment horizontal="right" vertical="top" wrapText="1"/>
      <protection locked="0"/>
    </xf>
    <xf numFmtId="0" fontId="7" fillId="4" borderId="4" xfId="2" applyNumberFormat="1" applyFont="1" applyFill="1" applyBorder="1" applyAlignment="1" applyProtection="1">
      <alignment horizontal="center" vertical="top" wrapText="1"/>
    </xf>
    <xf numFmtId="0" fontId="7" fillId="4" borderId="4" xfId="2" applyNumberFormat="1" applyFont="1" applyFill="1" applyBorder="1" applyAlignment="1" applyProtection="1">
      <alignment horizontal="right" vertical="top" wrapText="1"/>
    </xf>
    <xf numFmtId="0" fontId="1" fillId="4" borderId="4" xfId="2" applyNumberFormat="1" applyFont="1" applyFill="1" applyBorder="1" applyAlignment="1" applyProtection="1">
      <alignment horizontal="right" vertical="top" wrapText="1"/>
    </xf>
    <xf numFmtId="165" fontId="1" fillId="4" borderId="4" xfId="2" applyNumberFormat="1" applyFont="1" applyFill="1" applyBorder="1" applyAlignment="1" applyProtection="1">
      <alignment horizontal="center" vertical="center" wrapText="1"/>
    </xf>
    <xf numFmtId="0" fontId="1" fillId="4" borderId="4" xfId="2" applyNumberFormat="1" applyFont="1" applyFill="1" applyBorder="1" applyAlignment="1" applyProtection="1">
      <alignment horizontal="justify" vertical="top" wrapText="1"/>
    </xf>
    <xf numFmtId="0" fontId="2" fillId="0" borderId="1" xfId="2" applyNumberFormat="1" applyFont="1" applyFill="1" applyBorder="1" applyAlignment="1" applyProtection="1">
      <alignment horizontal="right" vertical="top" wrapText="1"/>
    </xf>
    <xf numFmtId="0" fontId="12" fillId="0" borderId="3" xfId="1" applyNumberFormat="1" applyFont="1" applyFill="1" applyBorder="1" applyAlignment="1" applyProtection="1">
      <alignment horizontal="justify" vertical="top" wrapText="1"/>
    </xf>
    <xf numFmtId="0" fontId="1" fillId="0" borderId="11" xfId="2" applyNumberFormat="1" applyFont="1" applyFill="1" applyBorder="1" applyAlignment="1" applyProtection="1">
      <alignment horizontal="center" vertical="top" wrapText="1"/>
      <protection locked="0"/>
    </xf>
    <xf numFmtId="165" fontId="1" fillId="0" borderId="25" xfId="2" applyNumberFormat="1" applyFont="1" applyFill="1" applyBorder="1" applyAlignment="1" applyProtection="1">
      <alignment horizontal="center" vertical="center" wrapText="1"/>
      <protection locked="0"/>
    </xf>
    <xf numFmtId="165" fontId="1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8" fillId="2" borderId="11" xfId="2" applyNumberFormat="1" applyFont="1" applyFill="1" applyBorder="1" applyAlignment="1" applyProtection="1">
      <alignment horizontal="center" vertical="center" wrapText="1"/>
    </xf>
    <xf numFmtId="0" fontId="1" fillId="6" borderId="12" xfId="2" applyNumberFormat="1" applyFont="1" applyFill="1" applyBorder="1" applyAlignment="1" applyProtection="1">
      <alignment horizontal="center" vertical="top" wrapText="1"/>
    </xf>
    <xf numFmtId="0" fontId="1" fillId="6" borderId="19" xfId="2" applyNumberFormat="1" applyFont="1" applyFill="1" applyBorder="1" applyAlignment="1" applyProtection="1">
      <alignment horizontal="center" vertical="top" wrapText="1"/>
      <protection locked="0"/>
    </xf>
    <xf numFmtId="0" fontId="1" fillId="6" borderId="20" xfId="2" applyNumberFormat="1" applyFont="1" applyFill="1" applyBorder="1" applyAlignment="1" applyProtection="1">
      <alignment horizontal="center" vertical="top" wrapText="1"/>
      <protection locked="0"/>
    </xf>
    <xf numFmtId="165" fontId="1" fillId="6" borderId="20" xfId="2" applyNumberFormat="1" applyFont="1" applyFill="1" applyBorder="1" applyAlignment="1" applyProtection="1">
      <alignment horizontal="center" vertical="top" wrapText="1"/>
      <protection locked="0"/>
    </xf>
    <xf numFmtId="0" fontId="1" fillId="6" borderId="11" xfId="2" applyNumberFormat="1" applyFont="1" applyFill="1" applyBorder="1" applyAlignment="1" applyProtection="1">
      <alignment horizontal="center" vertical="top" wrapText="1"/>
      <protection locked="0"/>
    </xf>
    <xf numFmtId="165" fontId="1" fillId="6" borderId="11" xfId="2" applyNumberFormat="1" applyFont="1" applyFill="1" applyBorder="1" applyAlignment="1" applyProtection="1">
      <alignment horizontal="center" vertical="top" wrapText="1"/>
      <protection locked="0"/>
    </xf>
    <xf numFmtId="0" fontId="1" fillId="6" borderId="12" xfId="2" applyNumberFormat="1" applyFont="1" applyFill="1" applyBorder="1" applyAlignment="1" applyProtection="1">
      <alignment horizontal="center" vertical="top" wrapText="1"/>
      <protection locked="0"/>
    </xf>
    <xf numFmtId="0" fontId="13" fillId="0" borderId="12" xfId="2" applyNumberFormat="1" applyFont="1" applyFill="1" applyBorder="1" applyAlignment="1" applyProtection="1">
      <alignment horizontal="center" vertical="center" wrapText="1"/>
    </xf>
    <xf numFmtId="0" fontId="18" fillId="0" borderId="11" xfId="2" applyNumberFormat="1" applyFont="1" applyFill="1" applyBorder="1" applyAlignment="1" applyProtection="1">
      <alignment horizontal="left" vertical="center" wrapText="1"/>
    </xf>
    <xf numFmtId="0" fontId="4" fillId="0" borderId="11" xfId="2" applyNumberFormat="1" applyFont="1" applyFill="1" applyBorder="1" applyAlignment="1" applyProtection="1">
      <alignment horizontal="right" vertical="top" wrapText="1"/>
    </xf>
    <xf numFmtId="164" fontId="7" fillId="0" borderId="11" xfId="2" applyNumberFormat="1" applyFont="1" applyFill="1" applyBorder="1" applyAlignment="1" applyProtection="1">
      <alignment horizontal="center" vertical="center" wrapText="1"/>
    </xf>
    <xf numFmtId="0" fontId="1" fillId="0" borderId="20" xfId="2" applyNumberFormat="1" applyFont="1" applyFill="1" applyBorder="1" applyAlignment="1" applyProtection="1">
      <alignment horizontal="center" vertical="top" wrapText="1"/>
      <protection locked="0"/>
    </xf>
    <xf numFmtId="165" fontId="1" fillId="0" borderId="20" xfId="2" applyNumberFormat="1" applyFont="1" applyFill="1" applyBorder="1" applyAlignment="1" applyProtection="1">
      <alignment horizontal="center" vertical="top" wrapText="1"/>
      <protection locked="0"/>
    </xf>
    <xf numFmtId="165" fontId="1" fillId="0" borderId="11" xfId="2" applyNumberFormat="1" applyFont="1" applyFill="1" applyBorder="1" applyAlignment="1" applyProtection="1">
      <alignment horizontal="center" vertical="top" wrapText="1"/>
      <protection locked="0"/>
    </xf>
    <xf numFmtId="0" fontId="1" fillId="0" borderId="11" xfId="2" applyNumberFormat="1" applyFont="1" applyFill="1" applyBorder="1" applyAlignment="1" applyProtection="1">
      <alignment vertical="top" wrapText="1"/>
      <protection locked="0"/>
    </xf>
    <xf numFmtId="165" fontId="13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1" fillId="0" borderId="11" xfId="2" applyNumberFormat="1" applyFont="1" applyFill="1" applyBorder="1" applyAlignment="1" applyProtection="1">
      <alignment vertical="top" wrapText="1"/>
      <protection locked="0"/>
    </xf>
    <xf numFmtId="0" fontId="1" fillId="6" borderId="11" xfId="2" applyNumberFormat="1" applyFont="1" applyFill="1" applyBorder="1" applyAlignment="1" applyProtection="1">
      <alignment horizontal="center" vertical="top" wrapText="1"/>
    </xf>
    <xf numFmtId="165" fontId="1" fillId="6" borderId="1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2" applyNumberFormat="1" applyFont="1" applyFill="1" applyBorder="1" applyAlignment="1" applyProtection="1">
      <alignment horizontal="center" vertical="center" wrapText="1"/>
    </xf>
    <xf numFmtId="165" fontId="1" fillId="0" borderId="11" xfId="2" applyNumberFormat="1" applyFont="1" applyFill="1" applyBorder="1" applyAlignment="1" applyProtection="1">
      <alignment horizontal="center" vertical="center" wrapText="1"/>
    </xf>
    <xf numFmtId="4" fontId="2" fillId="0" borderId="11" xfId="2" applyNumberFormat="1" applyFont="1" applyFill="1" applyBorder="1" applyAlignment="1" applyProtection="1">
      <alignment horizontal="right" vertical="top" wrapText="1"/>
    </xf>
    <xf numFmtId="164" fontId="1" fillId="0" borderId="11" xfId="2" applyNumberFormat="1" applyFont="1" applyFill="1" applyBorder="1" applyAlignment="1" applyProtection="1">
      <alignment horizontal="center" vertical="center" wrapText="1"/>
    </xf>
    <xf numFmtId="164" fontId="1" fillId="0" borderId="11" xfId="2" applyNumberFormat="1" applyFont="1" applyFill="1" applyBorder="1" applyAlignment="1" applyProtection="1">
      <alignment horizontal="right" vertical="top" wrapText="1"/>
    </xf>
    <xf numFmtId="0" fontId="4" fillId="6" borderId="9" xfId="2" applyNumberFormat="1" applyFont="1" applyFill="1" applyBorder="1" applyAlignment="1" applyProtection="1">
      <alignment horizontal="right" vertical="top" wrapText="1"/>
    </xf>
    <xf numFmtId="0" fontId="2" fillId="6" borderId="9" xfId="2" applyNumberFormat="1" applyFont="1" applyFill="1" applyBorder="1" applyAlignment="1" applyProtection="1">
      <alignment horizontal="right" vertical="top" wrapText="1"/>
    </xf>
    <xf numFmtId="0" fontId="4" fillId="6" borderId="9" xfId="2" applyNumberFormat="1" applyFont="1" applyFill="1" applyBorder="1" applyAlignment="1" applyProtection="1">
      <alignment horizontal="justify" vertical="top" wrapText="1"/>
    </xf>
    <xf numFmtId="0" fontId="7" fillId="4" borderId="2" xfId="2" applyNumberFormat="1" applyFont="1" applyFill="1" applyBorder="1" applyAlignment="1" applyProtection="1">
      <alignment horizontal="center" vertical="top" wrapText="1"/>
    </xf>
    <xf numFmtId="0" fontId="7" fillId="4" borderId="2" xfId="2" applyNumberFormat="1" applyFont="1" applyFill="1" applyBorder="1" applyAlignment="1" applyProtection="1">
      <alignment horizontal="right" vertical="top" wrapText="1"/>
    </xf>
    <xf numFmtId="0" fontId="1" fillId="4" borderId="2" xfId="2" applyNumberFormat="1" applyFont="1" applyFill="1" applyBorder="1" applyAlignment="1" applyProtection="1">
      <alignment horizontal="right" vertical="top" wrapText="1"/>
    </xf>
    <xf numFmtId="165" fontId="1" fillId="4" borderId="2" xfId="2" applyNumberFormat="1" applyFont="1" applyFill="1" applyBorder="1" applyAlignment="1" applyProtection="1">
      <alignment horizontal="center" vertical="center" wrapText="1"/>
    </xf>
    <xf numFmtId="0" fontId="1" fillId="4" borderId="2" xfId="2" applyNumberFormat="1" applyFont="1" applyFill="1" applyBorder="1" applyAlignment="1" applyProtection="1">
      <alignment horizontal="justify" vertical="top" wrapText="1"/>
    </xf>
    <xf numFmtId="0" fontId="7" fillId="2" borderId="11" xfId="2" applyNumberFormat="1" applyFont="1" applyFill="1" applyBorder="1" applyAlignment="1" applyProtection="1">
      <alignment horizontal="center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8" fillId="0" borderId="3" xfId="1" applyNumberFormat="1" applyFont="1" applyFill="1" applyBorder="1" applyAlignment="1" applyProtection="1">
      <alignment horizontal="center" vertical="top" wrapText="1"/>
    </xf>
    <xf numFmtId="0" fontId="3" fillId="0" borderId="28" xfId="2" applyNumberFormat="1" applyFont="1" applyFill="1" applyBorder="1" applyAlignment="1" applyProtection="1">
      <alignment horizontal="center" vertical="top" wrapText="1"/>
      <protection locked="0"/>
    </xf>
    <xf numFmtId="165" fontId="1" fillId="0" borderId="25" xfId="2" applyNumberFormat="1" applyFont="1" applyFill="1" applyBorder="1" applyAlignment="1" applyProtection="1">
      <alignment horizontal="center" vertical="top" wrapText="1"/>
      <protection locked="0"/>
    </xf>
    <xf numFmtId="0" fontId="3" fillId="0" borderId="11" xfId="2" applyNumberFormat="1" applyFont="1" applyFill="1" applyBorder="1" applyAlignment="1" applyProtection="1">
      <alignment horizontal="center" vertical="top" wrapText="1"/>
      <protection locked="0"/>
    </xf>
    <xf numFmtId="0" fontId="3" fillId="6" borderId="11" xfId="2" applyNumberFormat="1" applyFont="1" applyFill="1" applyBorder="1" applyAlignment="1" applyProtection="1">
      <alignment horizontal="center" vertical="center" wrapText="1"/>
    </xf>
    <xf numFmtId="0" fontId="1" fillId="6" borderId="11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1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2" applyNumberFormat="1" applyFont="1" applyFill="1" applyBorder="1" applyAlignment="1" applyProtection="1">
      <alignment horizontal="left" vertical="top" wrapText="1"/>
    </xf>
    <xf numFmtId="4" fontId="7" fillId="2" borderId="11" xfId="2" applyNumberFormat="1" applyFont="1" applyFill="1" applyBorder="1" applyAlignment="1" applyProtection="1">
      <alignment horizontal="right" vertical="top" wrapText="1"/>
    </xf>
    <xf numFmtId="0" fontId="7" fillId="2" borderId="11" xfId="2" applyNumberFormat="1" applyFont="1" applyFill="1" applyBorder="1" applyAlignment="1" applyProtection="1">
      <alignment horizontal="right" vertical="top" wrapText="1"/>
    </xf>
    <xf numFmtId="4" fontId="2" fillId="6" borderId="11" xfId="2" applyNumberFormat="1" applyFont="1" applyFill="1" applyBorder="1" applyAlignment="1" applyProtection="1">
      <alignment horizontal="right" vertical="top" wrapText="1"/>
    </xf>
    <xf numFmtId="0" fontId="2" fillId="0" borderId="11" xfId="2" applyNumberFormat="1" applyFont="1" applyFill="1" applyBorder="1" applyAlignment="1" applyProtection="1">
      <alignment horizontal="center" vertical="center" wrapText="1"/>
    </xf>
    <xf numFmtId="4" fontId="2" fillId="0" borderId="11" xfId="2" applyNumberFormat="1" applyFont="1" applyFill="1" applyBorder="1" applyAlignment="1" applyProtection="1">
      <alignment horizontal="center" vertical="center" wrapText="1"/>
    </xf>
    <xf numFmtId="164" fontId="13" fillId="0" borderId="11" xfId="2" applyNumberFormat="1" applyFont="1" applyFill="1" applyBorder="1" applyAlignment="1" applyProtection="1">
      <alignment horizontal="center" vertical="center" wrapText="1"/>
    </xf>
    <xf numFmtId="165" fontId="11" fillId="0" borderId="11" xfId="2" applyNumberFormat="1" applyFont="1" applyFill="1" applyBorder="1" applyAlignment="1">
      <alignment horizontal="center" vertical="center" wrapText="1"/>
    </xf>
    <xf numFmtId="164" fontId="1" fillId="6" borderId="11" xfId="2" applyNumberFormat="1" applyFont="1" applyFill="1" applyBorder="1" applyAlignment="1" applyProtection="1">
      <alignment horizontal="center" vertical="center" wrapText="1"/>
    </xf>
    <xf numFmtId="0" fontId="4" fillId="6" borderId="2" xfId="2" applyNumberFormat="1" applyFont="1" applyFill="1" applyBorder="1" applyAlignment="1" applyProtection="1">
      <alignment horizontal="right" vertical="top" wrapText="1"/>
    </xf>
    <xf numFmtId="0" fontId="2" fillId="6" borderId="2" xfId="2" applyNumberFormat="1" applyFont="1" applyFill="1" applyBorder="1" applyAlignment="1" applyProtection="1">
      <alignment horizontal="right" vertical="top" wrapText="1"/>
    </xf>
    <xf numFmtId="165" fontId="1" fillId="6" borderId="2" xfId="2" applyNumberFormat="1" applyFont="1" applyFill="1" applyBorder="1" applyAlignment="1" applyProtection="1">
      <alignment horizontal="center" vertical="center" wrapText="1"/>
    </xf>
    <xf numFmtId="0" fontId="4" fillId="6" borderId="2" xfId="2" applyNumberFormat="1" applyFont="1" applyFill="1" applyBorder="1" applyAlignment="1" applyProtection="1">
      <alignment horizontal="justify" vertical="top" wrapText="1"/>
    </xf>
    <xf numFmtId="0" fontId="2" fillId="4" borderId="2" xfId="2" applyNumberFormat="1" applyFont="1" applyFill="1" applyBorder="1" applyAlignment="1" applyProtection="1">
      <alignment horizontal="justify" vertical="top" wrapText="1"/>
    </xf>
    <xf numFmtId="0" fontId="13" fillId="0" borderId="11" xfId="2" applyNumberFormat="1" applyFont="1" applyFill="1" applyBorder="1" applyAlignment="1" applyProtection="1">
      <alignment vertical="top" wrapText="1"/>
      <protection locked="0"/>
    </xf>
    <xf numFmtId="0" fontId="1" fillId="0" borderId="11" xfId="2" applyNumberFormat="1" applyFont="1" applyFill="1" applyBorder="1" applyAlignment="1" applyProtection="1">
      <alignment horizontal="right" vertical="top" wrapText="1"/>
    </xf>
    <xf numFmtId="165" fontId="16" fillId="0" borderId="11" xfId="2" applyNumberFormat="1" applyFont="1" applyFill="1" applyBorder="1" applyAlignment="1" applyProtection="1">
      <alignment horizontal="center" vertical="center" wrapText="1"/>
    </xf>
    <xf numFmtId="165" fontId="1" fillId="0" borderId="11" xfId="2" applyNumberFormat="1" applyFont="1" applyFill="1" applyBorder="1" applyAlignment="1" applyProtection="1">
      <alignment horizontal="right" vertical="top" wrapText="1"/>
    </xf>
    <xf numFmtId="0" fontId="3" fillId="6" borderId="12" xfId="2" applyNumberFormat="1" applyFont="1" applyFill="1" applyBorder="1" applyAlignment="1" applyProtection="1">
      <alignment horizontal="center" vertical="top" wrapText="1"/>
    </xf>
    <xf numFmtId="0" fontId="1" fillId="6" borderId="19" xfId="2" applyNumberFormat="1" applyFont="1" applyFill="1" applyBorder="1" applyAlignment="1" applyProtection="1">
      <alignment horizontal="right" vertical="top" wrapText="1"/>
      <protection locked="0"/>
    </xf>
    <xf numFmtId="165" fontId="1" fillId="6" borderId="19" xfId="2" applyNumberFormat="1" applyFont="1" applyFill="1" applyBorder="1" applyAlignment="1" applyProtection="1">
      <alignment horizontal="center" vertical="center" wrapText="1"/>
      <protection locked="0"/>
    </xf>
    <xf numFmtId="165" fontId="1" fillId="6" borderId="12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2" applyNumberFormat="1" applyFont="1" applyFill="1" applyBorder="1" applyAlignment="1" applyProtection="1">
      <alignment horizontal="center" vertical="top" wrapText="1"/>
      <protection locked="0"/>
    </xf>
    <xf numFmtId="0" fontId="6" fillId="0" borderId="1" xfId="2" applyBorder="1"/>
    <xf numFmtId="0" fontId="3" fillId="6" borderId="20" xfId="2" applyNumberFormat="1" applyFont="1" applyFill="1" applyBorder="1" applyAlignment="1" applyProtection="1">
      <alignment horizontal="center" vertical="top" wrapText="1"/>
    </xf>
    <xf numFmtId="165" fontId="1" fillId="6" borderId="20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2" applyNumberFormat="1" applyFont="1" applyFill="1" applyBorder="1" applyAlignment="1" applyProtection="1">
      <alignment horizontal="center" vertical="top" wrapText="1"/>
      <protection locked="0"/>
    </xf>
    <xf numFmtId="0" fontId="0" fillId="0" borderId="24" xfId="2" applyNumberFormat="1" applyFont="1" applyFill="1" applyBorder="1" applyAlignment="1" applyProtection="1">
      <alignment wrapText="1"/>
      <protection locked="0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4" xfId="2" applyNumberFormat="1" applyFont="1" applyFill="1" applyBorder="1" applyAlignment="1" applyProtection="1">
      <alignment horizontal="center" vertical="center" wrapText="1"/>
    </xf>
    <xf numFmtId="0" fontId="4" fillId="0" borderId="7" xfId="2" applyNumberFormat="1" applyFont="1" applyFill="1" applyBorder="1" applyAlignment="1" applyProtection="1">
      <alignment horizontal="right" vertical="top" wrapText="1"/>
    </xf>
    <xf numFmtId="4" fontId="7" fillId="0" borderId="20" xfId="2" applyNumberFormat="1" applyFont="1" applyFill="1" applyBorder="1" applyAlignment="1" applyProtection="1">
      <alignment horizontal="center" vertical="center" wrapText="1"/>
    </xf>
    <xf numFmtId="4" fontId="7" fillId="0" borderId="11" xfId="2" applyNumberFormat="1" applyFont="1" applyFill="1" applyBorder="1" applyAlignment="1" applyProtection="1">
      <alignment horizontal="center" vertical="center" wrapText="1"/>
    </xf>
    <xf numFmtId="165" fontId="7" fillId="0" borderId="11" xfId="2" applyNumberFormat="1" applyFont="1" applyFill="1" applyBorder="1" applyAlignment="1" applyProtection="1">
      <alignment horizontal="center" vertical="center" wrapText="1"/>
    </xf>
    <xf numFmtId="0" fontId="18" fillId="0" borderId="8" xfId="2" applyNumberFormat="1" applyFont="1" applyFill="1" applyBorder="1" applyAlignment="1" applyProtection="1">
      <alignment horizontal="center" vertical="center" wrapText="1"/>
    </xf>
    <xf numFmtId="0" fontId="1" fillId="4" borderId="6" xfId="2" applyNumberFormat="1" applyFont="1" applyFill="1" applyBorder="1" applyAlignment="1" applyProtection="1">
      <alignment horizontal="right" vertical="top" wrapText="1"/>
    </xf>
    <xf numFmtId="0" fontId="7" fillId="5" borderId="2" xfId="2" applyNumberFormat="1" applyFont="1" applyFill="1" applyBorder="1" applyAlignment="1" applyProtection="1">
      <alignment horizontal="center" vertical="top" wrapText="1"/>
    </xf>
    <xf numFmtId="0" fontId="1" fillId="5" borderId="2" xfId="2" applyNumberFormat="1" applyFont="1" applyFill="1" applyBorder="1" applyAlignment="1" applyProtection="1">
      <alignment horizontal="right" vertical="top" wrapText="1"/>
    </xf>
    <xf numFmtId="165" fontId="1" fillId="5" borderId="2" xfId="2" applyNumberFormat="1" applyFont="1" applyFill="1" applyBorder="1" applyAlignment="1" applyProtection="1">
      <alignment horizontal="center" vertical="center" wrapText="1"/>
    </xf>
    <xf numFmtId="165" fontId="1" fillId="5" borderId="2" xfId="2" applyNumberFormat="1" applyFont="1" applyFill="1" applyBorder="1" applyAlignment="1" applyProtection="1">
      <alignment horizontal="right" vertical="top" wrapText="1"/>
    </xf>
    <xf numFmtId="0" fontId="1" fillId="5" borderId="2" xfId="2" applyNumberFormat="1" applyFont="1" applyFill="1" applyBorder="1" applyAlignment="1" applyProtection="1">
      <alignment horizontal="justify" vertical="top" wrapText="1"/>
    </xf>
    <xf numFmtId="0" fontId="6" fillId="0" borderId="1" xfId="2" applyAlignment="1">
      <alignment horizontal="left"/>
    </xf>
    <xf numFmtId="0" fontId="12" fillId="0" borderId="11" xfId="2" applyNumberFormat="1" applyFont="1" applyFill="1" applyBorder="1" applyAlignment="1" applyProtection="1">
      <alignment horizontal="center" vertical="center" wrapText="1"/>
    </xf>
    <xf numFmtId="0" fontId="12" fillId="0" borderId="11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left" vertical="center" wrapText="1"/>
    </xf>
    <xf numFmtId="0" fontId="10" fillId="2" borderId="1" xfId="2" applyNumberFormat="1" applyFont="1" applyFill="1" applyBorder="1" applyAlignment="1" applyProtection="1">
      <alignment horizontal="center" vertical="center" wrapText="1"/>
    </xf>
    <xf numFmtId="0" fontId="1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top" wrapText="1"/>
    </xf>
    <xf numFmtId="0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2" xfId="1" applyNumberFormat="1" applyFont="1" applyFill="1" applyBorder="1" applyAlignment="1" applyProtection="1">
      <alignment horizontal="center" vertical="top" wrapText="1"/>
    </xf>
    <xf numFmtId="0" fontId="2" fillId="2" borderId="3" xfId="2" applyNumberFormat="1" applyFont="1" applyFill="1" applyBorder="1" applyAlignment="1" applyProtection="1">
      <alignment horizontal="center" vertical="top" wrapText="1"/>
    </xf>
    <xf numFmtId="0" fontId="2" fillId="2" borderId="3" xfId="2" applyNumberFormat="1" applyFont="1" applyFill="1" applyBorder="1" applyAlignment="1" applyProtection="1">
      <alignment horizontal="center" vertical="top" wrapText="1"/>
      <protection locked="0"/>
    </xf>
    <xf numFmtId="0" fontId="5" fillId="3" borderId="11" xfId="2" applyNumberFormat="1" applyFont="1" applyFill="1" applyBorder="1" applyAlignment="1" applyProtection="1">
      <alignment horizontal="center" vertical="top" wrapText="1"/>
    </xf>
    <xf numFmtId="0" fontId="3" fillId="3" borderId="11" xfId="2" applyNumberFormat="1" applyFont="1" applyFill="1" applyBorder="1" applyAlignment="1" applyProtection="1">
      <alignment horizontal="center" vertical="top" wrapText="1"/>
      <protection locked="0"/>
    </xf>
    <xf numFmtId="0" fontId="12" fillId="0" borderId="11" xfId="2" applyNumberFormat="1" applyFont="1" applyFill="1" applyBorder="1" applyAlignment="1" applyProtection="1">
      <alignment horizontal="center" vertical="center" wrapText="1"/>
    </xf>
    <xf numFmtId="0" fontId="13" fillId="0" borderId="11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center" vertical="center" wrapText="1"/>
    </xf>
    <xf numFmtId="0" fontId="12" fillId="0" borderId="12" xfId="2" applyNumberFormat="1" applyFont="1" applyFill="1" applyBorder="1" applyAlignment="1" applyProtection="1">
      <alignment horizontal="center" vertical="center" wrapText="1"/>
    </xf>
    <xf numFmtId="0" fontId="12" fillId="2" borderId="11" xfId="2" applyNumberFormat="1" applyFont="1" applyFill="1" applyBorder="1" applyAlignment="1" applyProtection="1">
      <alignment horizontal="center" vertical="center" wrapText="1"/>
    </xf>
    <xf numFmtId="0" fontId="12" fillId="2" borderId="12" xfId="2" applyNumberFormat="1" applyFont="1" applyFill="1" applyBorder="1" applyAlignment="1" applyProtection="1">
      <alignment horizontal="center" vertical="center" wrapText="1"/>
    </xf>
    <xf numFmtId="0" fontId="13" fillId="2" borderId="12" xfId="2" applyNumberFormat="1" applyFont="1" applyFill="1" applyBorder="1" applyAlignment="1" applyProtection="1">
      <alignment horizontal="center" vertical="center" wrapText="1"/>
    </xf>
    <xf numFmtId="0" fontId="13" fillId="2" borderId="19" xfId="2" applyNumberFormat="1" applyFont="1" applyFill="1" applyBorder="1" applyAlignment="1" applyProtection="1">
      <alignment horizontal="center" vertical="center" wrapText="1"/>
    </xf>
    <xf numFmtId="0" fontId="12" fillId="0" borderId="19" xfId="2" applyNumberFormat="1" applyFont="1" applyFill="1" applyBorder="1" applyAlignment="1" applyProtection="1">
      <alignment horizontal="center" vertical="center" wrapText="1"/>
    </xf>
    <xf numFmtId="0" fontId="12" fillId="0" borderId="35" xfId="2" applyNumberFormat="1" applyFont="1" applyFill="1" applyBorder="1" applyAlignment="1" applyProtection="1">
      <alignment horizontal="center" vertical="center" wrapText="1"/>
    </xf>
    <xf numFmtId="0" fontId="13" fillId="0" borderId="19" xfId="2" applyNumberFormat="1" applyFont="1" applyFill="1" applyBorder="1" applyAlignment="1" applyProtection="1">
      <alignment horizontal="center" vertical="center" wrapText="1"/>
    </xf>
    <xf numFmtId="0" fontId="7" fillId="0" borderId="19" xfId="2" applyNumberFormat="1" applyFont="1" applyFill="1" applyBorder="1" applyAlignment="1" applyProtection="1">
      <alignment horizontal="center" vertical="center" wrapText="1"/>
    </xf>
    <xf numFmtId="0" fontId="1" fillId="6" borderId="11" xfId="2" applyNumberFormat="1" applyFont="1" applyFill="1" applyBorder="1" applyAlignment="1" applyProtection="1">
      <alignment horizontal="right" vertical="top" wrapText="1"/>
    </xf>
    <xf numFmtId="0" fontId="1" fillId="6" borderId="11" xfId="2" applyNumberFormat="1" applyFont="1" applyFill="1" applyBorder="1" applyAlignment="1" applyProtection="1">
      <alignment horizontal="right" vertical="top" wrapText="1"/>
      <protection locked="0"/>
    </xf>
    <xf numFmtId="0" fontId="9" fillId="6" borderId="11" xfId="2" applyNumberFormat="1" applyFont="1" applyFill="1" applyBorder="1" applyAlignment="1" applyProtection="1">
      <alignment horizontal="left" vertical="top" wrapText="1"/>
    </xf>
    <xf numFmtId="0" fontId="1" fillId="6" borderId="11" xfId="2" applyNumberFormat="1" applyFont="1" applyFill="1" applyBorder="1" applyAlignment="1" applyProtection="1">
      <alignment horizontal="left" vertical="top" wrapText="1"/>
      <protection locked="0"/>
    </xf>
    <xf numFmtId="0" fontId="1" fillId="6" borderId="21" xfId="2" applyNumberFormat="1" applyFont="1" applyFill="1" applyBorder="1" applyAlignment="1" applyProtection="1">
      <alignment horizontal="right" vertical="top" wrapText="1"/>
    </xf>
    <xf numFmtId="0" fontId="1" fillId="6" borderId="22" xfId="2" applyNumberFormat="1" applyFont="1" applyFill="1" applyBorder="1" applyAlignment="1" applyProtection="1">
      <alignment horizontal="right" vertical="top" wrapText="1"/>
      <protection locked="0"/>
    </xf>
    <xf numFmtId="0" fontId="9" fillId="6" borderId="22" xfId="2" applyNumberFormat="1" applyFont="1" applyFill="1" applyBorder="1" applyAlignment="1" applyProtection="1">
      <alignment horizontal="left" vertical="top" wrapText="1"/>
    </xf>
    <xf numFmtId="0" fontId="1" fillId="6" borderId="22" xfId="2" applyNumberFormat="1" applyFont="1" applyFill="1" applyBorder="1" applyAlignment="1" applyProtection="1">
      <alignment horizontal="left" vertical="top" wrapText="1"/>
      <protection locked="0"/>
    </xf>
    <xf numFmtId="0" fontId="13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9" fillId="6" borderId="24" xfId="2" applyNumberFormat="1" applyFont="1" applyFill="1" applyBorder="1" applyAlignment="1" applyProtection="1">
      <alignment horizontal="left" vertical="top" wrapText="1"/>
    </xf>
    <xf numFmtId="0" fontId="9" fillId="6" borderId="28" xfId="2" applyNumberFormat="1" applyFont="1" applyFill="1" applyBorder="1" applyAlignment="1" applyProtection="1">
      <alignment horizontal="left" vertical="top" wrapText="1"/>
    </xf>
    <xf numFmtId="0" fontId="9" fillId="6" borderId="25" xfId="2" applyNumberFormat="1" applyFont="1" applyFill="1" applyBorder="1" applyAlignment="1" applyProtection="1">
      <alignment horizontal="left" vertical="top" wrapText="1"/>
    </xf>
    <xf numFmtId="0" fontId="1" fillId="4" borderId="4" xfId="2" applyNumberFormat="1" applyFont="1" applyFill="1" applyBorder="1" applyAlignment="1" applyProtection="1">
      <alignment horizontal="right" vertical="top" wrapText="1"/>
    </xf>
    <xf numFmtId="0" fontId="1" fillId="4" borderId="4" xfId="2" applyNumberFormat="1" applyFont="1" applyFill="1" applyBorder="1" applyAlignment="1" applyProtection="1">
      <alignment horizontal="right" vertical="top" wrapText="1"/>
      <protection locked="0"/>
    </xf>
    <xf numFmtId="0" fontId="9" fillId="4" borderId="7" xfId="2" applyNumberFormat="1" applyFont="1" applyFill="1" applyBorder="1" applyAlignment="1" applyProtection="1">
      <alignment horizontal="left" vertical="top" wrapText="1"/>
    </xf>
    <xf numFmtId="0" fontId="9" fillId="4" borderId="1" xfId="2" applyNumberFormat="1" applyFont="1" applyFill="1" applyBorder="1" applyAlignment="1" applyProtection="1">
      <alignment horizontal="left" vertical="top" wrapText="1"/>
    </xf>
    <xf numFmtId="0" fontId="9" fillId="4" borderId="8" xfId="2" applyNumberFormat="1" applyFont="1" applyFill="1" applyBorder="1" applyAlignment="1" applyProtection="1">
      <alignment horizontal="left" vertical="top" wrapText="1"/>
    </xf>
    <xf numFmtId="0" fontId="9" fillId="3" borderId="11" xfId="2" applyNumberFormat="1" applyFont="1" applyFill="1" applyBorder="1" applyAlignment="1" applyProtection="1">
      <alignment horizontal="center" vertical="top" wrapText="1"/>
    </xf>
    <xf numFmtId="0" fontId="1" fillId="3" borderId="12" xfId="2" applyNumberFormat="1" applyFont="1" applyFill="1" applyBorder="1" applyAlignment="1" applyProtection="1">
      <alignment horizontal="center" vertical="top" wrapText="1"/>
      <protection locked="0"/>
    </xf>
    <xf numFmtId="0" fontId="1" fillId="3" borderId="11" xfId="2" applyNumberFormat="1" applyFont="1" applyFill="1" applyBorder="1" applyAlignment="1" applyProtection="1">
      <alignment horizontal="center" vertical="top" wrapText="1"/>
      <protection locked="0"/>
    </xf>
    <xf numFmtId="0" fontId="13" fillId="0" borderId="20" xfId="2" applyNumberFormat="1" applyFont="1" applyFill="1" applyBorder="1" applyAlignment="1" applyProtection="1">
      <alignment horizontal="center" vertical="center" wrapText="1"/>
    </xf>
    <xf numFmtId="0" fontId="18" fillId="0" borderId="11" xfId="2" applyNumberFormat="1" applyFont="1" applyFill="1" applyBorder="1" applyAlignment="1" applyProtection="1">
      <alignment horizontal="center" vertical="center" wrapText="1"/>
    </xf>
    <xf numFmtId="0" fontId="4" fillId="0" borderId="11" xfId="2" applyNumberFormat="1" applyFont="1" applyFill="1" applyBorder="1" applyAlignment="1" applyProtection="1">
      <alignment horizontal="center" vertical="center" wrapText="1"/>
    </xf>
    <xf numFmtId="0" fontId="18" fillId="2" borderId="12" xfId="2" applyNumberFormat="1" applyFont="1" applyFill="1" applyBorder="1" applyAlignment="1" applyProtection="1">
      <alignment horizontal="center" vertical="center" wrapText="1"/>
    </xf>
    <xf numFmtId="0" fontId="4" fillId="2" borderId="19" xfId="2" applyNumberFormat="1" applyFont="1" applyFill="1" applyBorder="1" applyAlignment="1" applyProtection="1">
      <alignment horizontal="center" vertical="center" wrapText="1"/>
    </xf>
    <xf numFmtId="0" fontId="4" fillId="2" borderId="20" xfId="2" applyNumberFormat="1" applyFont="1" applyFill="1" applyBorder="1" applyAlignment="1" applyProtection="1">
      <alignment horizontal="center" vertical="center" wrapText="1"/>
    </xf>
    <xf numFmtId="0" fontId="18" fillId="2" borderId="19" xfId="2" applyNumberFormat="1" applyFont="1" applyFill="1" applyBorder="1" applyAlignment="1" applyProtection="1">
      <alignment horizontal="center" vertical="center" wrapText="1"/>
    </xf>
    <xf numFmtId="0" fontId="18" fillId="2" borderId="20" xfId="2" applyNumberFormat="1" applyFont="1" applyFill="1" applyBorder="1" applyAlignment="1" applyProtection="1">
      <alignment horizontal="center" vertical="center" wrapText="1"/>
    </xf>
    <xf numFmtId="0" fontId="1" fillId="0" borderId="12" xfId="2" applyNumberFormat="1" applyFont="1" applyFill="1" applyBorder="1" applyAlignment="1" applyProtection="1">
      <alignment horizontal="center" vertical="top" wrapText="1"/>
      <protection locked="0"/>
    </xf>
    <xf numFmtId="0" fontId="1" fillId="0" borderId="19" xfId="2" applyNumberFormat="1" applyFont="1" applyFill="1" applyBorder="1" applyAlignment="1" applyProtection="1">
      <alignment horizontal="center" vertical="top" wrapText="1"/>
      <protection locked="0"/>
    </xf>
    <xf numFmtId="0" fontId="1" fillId="0" borderId="20" xfId="2" applyNumberFormat="1" applyFont="1" applyFill="1" applyBorder="1" applyAlignment="1" applyProtection="1">
      <alignment horizontal="center" vertical="top" wrapText="1"/>
      <protection locked="0"/>
    </xf>
    <xf numFmtId="0" fontId="13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24" xfId="2" applyNumberFormat="1" applyFont="1" applyFill="1" applyBorder="1" applyAlignment="1" applyProtection="1">
      <alignment horizontal="left" vertical="top" wrapText="1"/>
      <protection locked="0"/>
    </xf>
    <xf numFmtId="0" fontId="1" fillId="6" borderId="28" xfId="2" applyNumberFormat="1" applyFont="1" applyFill="1" applyBorder="1" applyAlignment="1" applyProtection="1">
      <alignment horizontal="left" vertical="top" wrapText="1"/>
      <protection locked="0"/>
    </xf>
    <xf numFmtId="0" fontId="1" fillId="6" borderId="25" xfId="2" applyNumberFormat="1" applyFont="1" applyFill="1" applyBorder="1" applyAlignment="1" applyProtection="1">
      <alignment horizontal="left" vertical="top" wrapText="1"/>
      <protection locked="0"/>
    </xf>
    <xf numFmtId="0" fontId="13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13" xfId="2" applyNumberFormat="1" applyFont="1" applyFill="1" applyBorder="1" applyAlignment="1" applyProtection="1">
      <alignment horizontal="left" vertical="top" wrapText="1"/>
      <protection locked="0"/>
    </xf>
    <xf numFmtId="0" fontId="1" fillId="6" borderId="34" xfId="2" applyNumberFormat="1" applyFont="1" applyFill="1" applyBorder="1" applyAlignment="1" applyProtection="1">
      <alignment horizontal="left" vertical="top" wrapText="1"/>
      <protection locked="0"/>
    </xf>
    <xf numFmtId="0" fontId="1" fillId="6" borderId="14" xfId="2" applyNumberFormat="1" applyFont="1" applyFill="1" applyBorder="1" applyAlignment="1" applyProtection="1">
      <alignment horizontal="left" vertical="top" wrapText="1"/>
      <protection locked="0"/>
    </xf>
    <xf numFmtId="0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9" xfId="2" applyNumberFormat="1" applyFont="1" applyFill="1" applyBorder="1" applyAlignment="1" applyProtection="1">
      <alignment horizontal="right" vertical="top" wrapText="1"/>
    </xf>
    <xf numFmtId="0" fontId="1" fillId="6" borderId="9" xfId="2" applyNumberFormat="1" applyFont="1" applyFill="1" applyBorder="1" applyAlignment="1" applyProtection="1">
      <alignment horizontal="right" vertical="top" wrapText="1"/>
      <protection locked="0"/>
    </xf>
    <xf numFmtId="0" fontId="9" fillId="6" borderId="9" xfId="2" applyNumberFormat="1" applyFont="1" applyFill="1" applyBorder="1" applyAlignment="1" applyProtection="1">
      <alignment horizontal="left" vertical="top" wrapText="1"/>
    </xf>
    <xf numFmtId="0" fontId="1" fillId="6" borderId="9" xfId="2" applyNumberFormat="1" applyFont="1" applyFill="1" applyBorder="1" applyAlignment="1" applyProtection="1">
      <alignment horizontal="left" vertical="top" wrapText="1"/>
      <protection locked="0"/>
    </xf>
    <xf numFmtId="0" fontId="1" fillId="4" borderId="2" xfId="2" applyNumberFormat="1" applyFont="1" applyFill="1" applyBorder="1" applyAlignment="1" applyProtection="1">
      <alignment horizontal="right" vertical="top" wrapText="1"/>
    </xf>
    <xf numFmtId="0" fontId="1" fillId="4" borderId="2" xfId="2" applyNumberFormat="1" applyFont="1" applyFill="1" applyBorder="1" applyAlignment="1" applyProtection="1">
      <alignment horizontal="right" vertical="top" wrapText="1"/>
      <protection locked="0"/>
    </xf>
    <xf numFmtId="0" fontId="9" fillId="4" borderId="5" xfId="2" applyNumberFormat="1" applyFont="1" applyFill="1" applyBorder="1" applyAlignment="1" applyProtection="1">
      <alignment horizontal="left" vertical="top" wrapText="1"/>
    </xf>
    <xf numFmtId="0" fontId="1" fillId="4" borderId="10" xfId="2" applyNumberFormat="1" applyFont="1" applyFill="1" applyBorder="1" applyAlignment="1" applyProtection="1">
      <alignment horizontal="left" vertical="top" wrapText="1"/>
    </xf>
    <xf numFmtId="0" fontId="1" fillId="4" borderId="6" xfId="2" applyNumberFormat="1" applyFont="1" applyFill="1" applyBorder="1" applyAlignment="1" applyProtection="1">
      <alignment horizontal="left" vertical="top" wrapText="1"/>
    </xf>
    <xf numFmtId="0" fontId="9" fillId="3" borderId="29" xfId="2" applyNumberFormat="1" applyFont="1" applyFill="1" applyBorder="1" applyAlignment="1" applyProtection="1">
      <alignment horizontal="center" vertical="center" wrapText="1"/>
    </xf>
    <xf numFmtId="0" fontId="1" fillId="3" borderId="3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1" applyNumberFormat="1" applyFont="1" applyFill="1" applyBorder="1" applyAlignment="1" applyProtection="1">
      <alignment horizontal="center" vertical="center" wrapText="1"/>
    </xf>
    <xf numFmtId="0" fontId="12" fillId="0" borderId="37" xfId="1" applyNumberFormat="1" applyFont="1" applyFill="1" applyBorder="1" applyAlignment="1" applyProtection="1">
      <alignment horizontal="center" vertical="center" wrapText="1"/>
    </xf>
    <xf numFmtId="0" fontId="1" fillId="6" borderId="24" xfId="2" applyNumberFormat="1" applyFont="1" applyFill="1" applyBorder="1" applyAlignment="1" applyProtection="1">
      <alignment horizontal="left" vertical="center" wrapText="1"/>
      <protection locked="0"/>
    </xf>
    <xf numFmtId="0" fontId="1" fillId="6" borderId="28" xfId="2" applyNumberFormat="1" applyFont="1" applyFill="1" applyBorder="1" applyAlignment="1" applyProtection="1">
      <alignment horizontal="left" vertical="center" wrapText="1"/>
      <protection locked="0"/>
    </xf>
    <xf numFmtId="0" fontId="1" fillId="6" borderId="25" xfId="2" applyNumberFormat="1" applyFont="1" applyFill="1" applyBorder="1" applyAlignment="1" applyProtection="1">
      <alignment horizontal="left" vertical="center" wrapText="1"/>
      <protection locked="0"/>
    </xf>
    <xf numFmtId="0" fontId="7" fillId="2" borderId="12" xfId="2" applyNumberFormat="1" applyFont="1" applyFill="1" applyBorder="1" applyAlignment="1" applyProtection="1">
      <alignment horizontal="center" vertical="center" wrapText="1"/>
    </xf>
    <xf numFmtId="0" fontId="7" fillId="2" borderId="19" xfId="2" applyNumberFormat="1" applyFont="1" applyFill="1" applyBorder="1" applyAlignment="1" applyProtection="1">
      <alignment horizontal="center" vertical="center" wrapText="1"/>
    </xf>
    <xf numFmtId="0" fontId="7" fillId="2" borderId="20" xfId="2" applyNumberFormat="1" applyFont="1" applyFill="1" applyBorder="1" applyAlignment="1" applyProtection="1">
      <alignment horizontal="center" vertical="center" wrapText="1"/>
    </xf>
    <xf numFmtId="0" fontId="7" fillId="0" borderId="12" xfId="2" applyNumberFormat="1" applyFont="1" applyFill="1" applyBorder="1" applyAlignment="1" applyProtection="1">
      <alignment horizontal="center" vertical="center" wrapText="1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7" fillId="0" borderId="14" xfId="2" applyNumberFormat="1" applyFont="1" applyFill="1" applyBorder="1" applyAlignment="1" applyProtection="1">
      <alignment horizontal="center" vertical="center" wrapText="1"/>
    </xf>
    <xf numFmtId="0" fontId="7" fillId="0" borderId="15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7" fillId="0" borderId="17" xfId="2" applyNumberFormat="1" applyFont="1" applyFill="1" applyBorder="1" applyAlignment="1" applyProtection="1">
      <alignment horizontal="center" vertical="center" wrapText="1"/>
    </xf>
    <xf numFmtId="0" fontId="7" fillId="0" borderId="18" xfId="2" applyNumberFormat="1" applyFont="1" applyFill="1" applyBorder="1" applyAlignment="1" applyProtection="1">
      <alignment horizontal="center" vertical="center" wrapText="1"/>
    </xf>
    <xf numFmtId="0" fontId="1" fillId="6" borderId="24" xfId="2" applyNumberFormat="1" applyFont="1" applyFill="1" applyBorder="1" applyAlignment="1" applyProtection="1">
      <alignment horizontal="left" vertical="top" wrapText="1"/>
    </xf>
    <xf numFmtId="0" fontId="1" fillId="6" borderId="28" xfId="2" applyNumberFormat="1" applyFont="1" applyFill="1" applyBorder="1" applyAlignment="1" applyProtection="1">
      <alignment horizontal="left" vertical="top" wrapText="1"/>
    </xf>
    <xf numFmtId="0" fontId="1" fillId="6" borderId="25" xfId="2" applyNumberFormat="1" applyFont="1" applyFill="1" applyBorder="1" applyAlignment="1" applyProtection="1">
      <alignment horizontal="left" vertical="top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20" fillId="0" borderId="11" xfId="1" applyNumberFormat="1" applyFont="1" applyFill="1" applyBorder="1" applyAlignment="1" applyProtection="1">
      <alignment horizontal="center" vertical="center" wrapText="1"/>
    </xf>
    <xf numFmtId="0" fontId="21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2" applyNumberFormat="1" applyFont="1" applyFill="1" applyBorder="1" applyAlignment="1" applyProtection="1">
      <alignment horizontal="center" vertical="center" wrapText="1"/>
      <protection locked="0"/>
    </xf>
    <xf numFmtId="0" fontId="15" fillId="6" borderId="11" xfId="2" applyNumberFormat="1" applyFont="1" applyFill="1" applyBorder="1" applyAlignment="1" applyProtection="1">
      <alignment horizontal="left" vertical="top" wrapText="1"/>
    </xf>
    <xf numFmtId="0" fontId="14" fillId="6" borderId="11" xfId="2" applyNumberFormat="1" applyFont="1" applyFill="1" applyBorder="1" applyAlignment="1" applyProtection="1">
      <alignment horizontal="left" vertical="top" wrapText="1"/>
      <protection locked="0"/>
    </xf>
    <xf numFmtId="0" fontId="13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2" applyNumberFormat="1" applyFont="1" applyFill="1" applyBorder="1" applyAlignment="1" applyProtection="1">
      <alignment horizontal="right" vertical="top" wrapText="1"/>
    </xf>
    <xf numFmtId="0" fontId="1" fillId="5" borderId="2" xfId="2" applyNumberFormat="1" applyFont="1" applyFill="1" applyBorder="1" applyAlignment="1" applyProtection="1">
      <alignment horizontal="right" vertical="top" wrapText="1"/>
      <protection locked="0"/>
    </xf>
    <xf numFmtId="0" fontId="9" fillId="5" borderId="5" xfId="2" applyNumberFormat="1" applyFont="1" applyFill="1" applyBorder="1" applyAlignment="1" applyProtection="1">
      <alignment horizontal="right" vertical="top" wrapText="1"/>
    </xf>
    <xf numFmtId="0" fontId="1" fillId="5" borderId="10" xfId="2" applyNumberFormat="1" applyFont="1" applyFill="1" applyBorder="1" applyAlignment="1" applyProtection="1">
      <alignment horizontal="right" vertical="top" wrapText="1"/>
    </xf>
    <xf numFmtId="0" fontId="1" fillId="5" borderId="6" xfId="2" applyNumberFormat="1" applyFont="1" applyFill="1" applyBorder="1" applyAlignment="1" applyProtection="1">
      <alignment horizontal="right" vertical="top" wrapText="1"/>
    </xf>
    <xf numFmtId="0" fontId="18" fillId="0" borderId="32" xfId="2" applyNumberFormat="1" applyFont="1" applyFill="1" applyBorder="1" applyAlignment="1" applyProtection="1">
      <alignment horizontal="center" vertical="center" wrapText="1"/>
    </xf>
    <xf numFmtId="0" fontId="4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24" xfId="2" applyNumberFormat="1" applyFont="1" applyFill="1" applyBorder="1" applyAlignment="1" applyProtection="1">
      <alignment horizontal="right" vertical="top" wrapText="1"/>
    </xf>
    <xf numFmtId="0" fontId="1" fillId="6" borderId="25" xfId="2" applyNumberFormat="1" applyFont="1" applyFill="1" applyBorder="1" applyAlignment="1" applyProtection="1">
      <alignment horizontal="right" vertical="top" wrapText="1"/>
    </xf>
    <xf numFmtId="0" fontId="13" fillId="0" borderId="35" xfId="2" applyNumberFormat="1" applyFont="1" applyFill="1" applyBorder="1" applyAlignment="1" applyProtection="1">
      <alignment horizontal="center" vertical="center" wrapText="1"/>
    </xf>
    <xf numFmtId="0" fontId="13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1" fillId="4" borderId="5" xfId="2" applyNumberFormat="1" applyFont="1" applyFill="1" applyBorder="1" applyAlignment="1" applyProtection="1">
      <alignment horizontal="left" vertical="top" wrapText="1"/>
      <protection locked="0"/>
    </xf>
    <xf numFmtId="0" fontId="1" fillId="6" borderId="2" xfId="2" applyNumberFormat="1" applyFont="1" applyFill="1" applyBorder="1" applyAlignment="1" applyProtection="1">
      <alignment horizontal="right" vertical="top" wrapText="1"/>
    </xf>
    <xf numFmtId="0" fontId="1" fillId="6" borderId="2" xfId="2" applyNumberFormat="1" applyFont="1" applyFill="1" applyBorder="1" applyAlignment="1" applyProtection="1">
      <alignment horizontal="right" vertical="top" wrapText="1"/>
      <protection locked="0"/>
    </xf>
    <xf numFmtId="0" fontId="5" fillId="6" borderId="2" xfId="2" applyNumberFormat="1" applyFont="1" applyFill="1" applyBorder="1" applyAlignment="1" applyProtection="1">
      <alignment horizontal="left" vertical="top" wrapText="1"/>
    </xf>
    <xf numFmtId="0" fontId="2" fillId="6" borderId="2" xfId="2" applyNumberFormat="1" applyFont="1" applyFill="1" applyBorder="1" applyAlignment="1" applyProtection="1">
      <alignment horizontal="left" vertical="top" wrapText="1"/>
      <protection locked="0"/>
    </xf>
    <xf numFmtId="0" fontId="5" fillId="3" borderId="3" xfId="2" applyNumberFormat="1" applyFont="1" applyFill="1" applyBorder="1" applyAlignment="1" applyProtection="1">
      <alignment horizontal="center" vertical="top" wrapText="1"/>
    </xf>
    <xf numFmtId="0" fontId="3" fillId="3" borderId="3" xfId="2" applyNumberFormat="1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F112"/>
  <sheetViews>
    <sheetView tabSelected="1" view="pageBreakPreview" zoomScale="70" zoomScaleNormal="70" zoomScaleSheetLayoutView="70" workbookViewId="0">
      <selection activeCell="C25" sqref="C25"/>
    </sheetView>
  </sheetViews>
  <sheetFormatPr defaultRowHeight="15" x14ac:dyDescent="0.25"/>
  <cols>
    <col min="1" max="1" width="2.28515625" style="4" customWidth="1"/>
    <col min="2" max="2" width="6" style="15" customWidth="1"/>
    <col min="3" max="3" width="52.28515625" style="161" customWidth="1"/>
    <col min="4" max="4" width="16.7109375" style="15" customWidth="1"/>
    <col min="5" max="5" width="21" style="15" customWidth="1"/>
    <col min="6" max="6" width="33.140625" style="15" customWidth="1"/>
    <col min="7" max="7" width="17.42578125" style="15" customWidth="1"/>
    <col min="8" max="15" width="13.28515625" style="15" customWidth="1"/>
    <col min="16" max="16" width="15" style="15" customWidth="1"/>
    <col min="17" max="17" width="24" style="15" customWidth="1"/>
    <col min="18" max="18" width="16.140625" style="4" customWidth="1"/>
    <col min="19" max="32" width="9.140625" style="4"/>
    <col min="33" max="16384" width="9.140625" style="15"/>
  </cols>
  <sheetData>
    <row r="1" spans="1:18" ht="115.5" customHeight="1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164" t="s">
        <v>204</v>
      </c>
      <c r="O1" s="164"/>
      <c r="P1" s="164"/>
      <c r="Q1" s="164"/>
      <c r="R1" s="1"/>
    </row>
    <row r="2" spans="1:18" ht="50.1" customHeight="1" thickBot="1" x14ac:dyDescent="0.3">
      <c r="A2" s="1"/>
      <c r="B2" s="165" t="s">
        <v>31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"/>
    </row>
    <row r="3" spans="1:18" ht="54.95" customHeight="1" thickBot="1" x14ac:dyDescent="0.3">
      <c r="A3" s="1"/>
      <c r="B3" s="167" t="s">
        <v>32</v>
      </c>
      <c r="C3" s="169" t="s">
        <v>33</v>
      </c>
      <c r="D3" s="167" t="s">
        <v>34</v>
      </c>
      <c r="E3" s="167" t="s">
        <v>35</v>
      </c>
      <c r="F3" s="167" t="s">
        <v>36</v>
      </c>
      <c r="G3" s="168"/>
      <c r="H3" s="169" t="s">
        <v>37</v>
      </c>
      <c r="I3" s="168"/>
      <c r="J3" s="168"/>
      <c r="K3" s="167" t="s">
        <v>38</v>
      </c>
      <c r="L3" s="168"/>
      <c r="M3" s="168"/>
      <c r="N3" s="168"/>
      <c r="O3" s="168"/>
      <c r="P3" s="168"/>
      <c r="Q3" s="169" t="s">
        <v>39</v>
      </c>
      <c r="R3" s="1"/>
    </row>
    <row r="4" spans="1:18" ht="101.25" customHeight="1" thickBot="1" x14ac:dyDescent="0.3">
      <c r="A4" s="1"/>
      <c r="B4" s="168"/>
      <c r="C4" s="168"/>
      <c r="D4" s="168"/>
      <c r="E4" s="168"/>
      <c r="F4" s="168"/>
      <c r="G4" s="168"/>
      <c r="H4" s="5" t="s">
        <v>40</v>
      </c>
      <c r="I4" s="5" t="s">
        <v>41</v>
      </c>
      <c r="J4" s="5" t="s">
        <v>42</v>
      </c>
      <c r="K4" s="6" t="s">
        <v>43</v>
      </c>
      <c r="L4" s="6" t="s">
        <v>44</v>
      </c>
      <c r="M4" s="6" t="s">
        <v>45</v>
      </c>
      <c r="N4" s="6" t="s">
        <v>46</v>
      </c>
      <c r="O4" s="6" t="s">
        <v>47</v>
      </c>
      <c r="P4" s="5" t="s">
        <v>48</v>
      </c>
      <c r="Q4" s="168"/>
      <c r="R4" s="1"/>
    </row>
    <row r="5" spans="1:18" ht="24.95" customHeight="1" x14ac:dyDescent="0.25">
      <c r="A5" s="1"/>
      <c r="B5" s="7" t="s">
        <v>0</v>
      </c>
      <c r="C5" s="8" t="s">
        <v>1</v>
      </c>
      <c r="D5" s="7" t="s">
        <v>2</v>
      </c>
      <c r="E5" s="7" t="s">
        <v>3</v>
      </c>
      <c r="F5" s="170" t="s">
        <v>4</v>
      </c>
      <c r="G5" s="171"/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1"/>
    </row>
    <row r="6" spans="1:18" ht="24.95" customHeight="1" x14ac:dyDescent="0.25">
      <c r="A6" s="1"/>
      <c r="B6" s="172" t="s">
        <v>49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"/>
    </row>
    <row r="7" spans="1:18" ht="61.5" customHeight="1" x14ac:dyDescent="0.25">
      <c r="A7" s="1"/>
      <c r="B7" s="174" t="s">
        <v>30</v>
      </c>
      <c r="C7" s="9" t="s">
        <v>50</v>
      </c>
      <c r="D7" s="163" t="s">
        <v>87</v>
      </c>
      <c r="E7" s="162" t="s">
        <v>51</v>
      </c>
      <c r="F7" s="174" t="s">
        <v>52</v>
      </c>
      <c r="G7" s="174"/>
      <c r="H7" s="178" t="s">
        <v>53</v>
      </c>
      <c r="I7" s="178" t="s">
        <v>53</v>
      </c>
      <c r="J7" s="178" t="s">
        <v>54</v>
      </c>
      <c r="K7" s="10" t="s">
        <v>15</v>
      </c>
      <c r="L7" s="11"/>
      <c r="M7" s="12">
        <v>35895.800000000003</v>
      </c>
      <c r="N7" s="13">
        <v>65602.7</v>
      </c>
      <c r="O7" s="10" t="s">
        <v>15</v>
      </c>
      <c r="P7" s="13">
        <f>SUM(L7:O7)</f>
        <v>101498.5</v>
      </c>
      <c r="Q7" s="180" t="s">
        <v>55</v>
      </c>
      <c r="R7" s="1"/>
    </row>
    <row r="8" spans="1:18" ht="36.75" customHeight="1" x14ac:dyDescent="0.25">
      <c r="A8" s="1"/>
      <c r="B8" s="174"/>
      <c r="C8" s="9" t="s">
        <v>56</v>
      </c>
      <c r="D8" s="182" t="s">
        <v>205</v>
      </c>
      <c r="E8" s="174" t="s">
        <v>185</v>
      </c>
      <c r="F8" s="174"/>
      <c r="G8" s="174"/>
      <c r="H8" s="178"/>
      <c r="I8" s="178"/>
      <c r="J8" s="178"/>
      <c r="K8" s="10"/>
      <c r="L8" s="11"/>
      <c r="M8" s="12"/>
      <c r="N8" s="13">
        <v>63.4</v>
      </c>
      <c r="O8" s="10"/>
      <c r="P8" s="13">
        <f>SUM(N8:O8)</f>
        <v>63.4</v>
      </c>
      <c r="Q8" s="181"/>
      <c r="R8" s="1"/>
    </row>
    <row r="9" spans="1:18" ht="36.75" customHeight="1" x14ac:dyDescent="0.25">
      <c r="A9" s="1"/>
      <c r="B9" s="174"/>
      <c r="C9" s="9" t="s">
        <v>57</v>
      </c>
      <c r="D9" s="182"/>
      <c r="E9" s="174"/>
      <c r="F9" s="174"/>
      <c r="G9" s="174"/>
      <c r="H9" s="178"/>
      <c r="I9" s="178"/>
      <c r="J9" s="178"/>
      <c r="K9" s="10"/>
      <c r="L9" s="11"/>
      <c r="M9" s="12"/>
      <c r="N9" s="13">
        <v>31.7</v>
      </c>
      <c r="O9" s="10"/>
      <c r="P9" s="13">
        <f t="shared" ref="P9:P14" si="0">SUM(N9:O9)</f>
        <v>31.7</v>
      </c>
      <c r="Q9" s="181"/>
      <c r="R9" s="1"/>
    </row>
    <row r="10" spans="1:18" ht="36.75" customHeight="1" x14ac:dyDescent="0.25">
      <c r="A10" s="1"/>
      <c r="B10" s="174"/>
      <c r="C10" s="9" t="s">
        <v>58</v>
      </c>
      <c r="D10" s="182"/>
      <c r="E10" s="174"/>
      <c r="F10" s="174"/>
      <c r="G10" s="174"/>
      <c r="H10" s="178"/>
      <c r="I10" s="178"/>
      <c r="J10" s="178"/>
      <c r="K10" s="10"/>
      <c r="L10" s="11"/>
      <c r="M10" s="12"/>
      <c r="N10" s="13">
        <v>21</v>
      </c>
      <c r="O10" s="10"/>
      <c r="P10" s="13">
        <f t="shared" si="0"/>
        <v>21</v>
      </c>
      <c r="Q10" s="181"/>
      <c r="R10" s="1"/>
    </row>
    <row r="11" spans="1:18" ht="36.75" customHeight="1" x14ac:dyDescent="0.25">
      <c r="A11" s="1"/>
      <c r="B11" s="174"/>
      <c r="C11" s="9" t="s">
        <v>59</v>
      </c>
      <c r="D11" s="182"/>
      <c r="E11" s="174"/>
      <c r="F11" s="174"/>
      <c r="G11" s="174"/>
      <c r="H11" s="178"/>
      <c r="I11" s="178"/>
      <c r="J11" s="178"/>
      <c r="K11" s="10"/>
      <c r="L11" s="11"/>
      <c r="M11" s="12"/>
      <c r="N11" s="13">
        <v>145.9</v>
      </c>
      <c r="O11" s="10"/>
      <c r="P11" s="13">
        <f t="shared" si="0"/>
        <v>145.9</v>
      </c>
      <c r="Q11" s="181"/>
      <c r="R11" s="1"/>
    </row>
    <row r="12" spans="1:18" ht="36.75" customHeight="1" x14ac:dyDescent="0.25">
      <c r="A12" s="1"/>
      <c r="B12" s="174"/>
      <c r="C12" s="9" t="s">
        <v>60</v>
      </c>
      <c r="D12" s="182"/>
      <c r="E12" s="174"/>
      <c r="F12" s="174"/>
      <c r="G12" s="174"/>
      <c r="H12" s="178"/>
      <c r="I12" s="178"/>
      <c r="J12" s="178"/>
      <c r="K12" s="10"/>
      <c r="L12" s="11"/>
      <c r="M12" s="12"/>
      <c r="N12" s="13">
        <v>611.6</v>
      </c>
      <c r="O12" s="10"/>
      <c r="P12" s="13">
        <f t="shared" si="0"/>
        <v>611.6</v>
      </c>
      <c r="Q12" s="181"/>
      <c r="R12" s="1"/>
    </row>
    <row r="13" spans="1:18" ht="36.75" customHeight="1" x14ac:dyDescent="0.25">
      <c r="A13" s="1"/>
      <c r="B13" s="174"/>
      <c r="C13" s="9" t="s">
        <v>61</v>
      </c>
      <c r="D13" s="182"/>
      <c r="E13" s="174"/>
      <c r="F13" s="174"/>
      <c r="G13" s="174"/>
      <c r="H13" s="178"/>
      <c r="I13" s="178"/>
      <c r="J13" s="178"/>
      <c r="K13" s="10"/>
      <c r="L13" s="11"/>
      <c r="M13" s="12"/>
      <c r="N13" s="13">
        <v>479.9</v>
      </c>
      <c r="O13" s="10"/>
      <c r="P13" s="13">
        <f t="shared" si="0"/>
        <v>479.9</v>
      </c>
      <c r="Q13" s="181"/>
      <c r="R13" s="1"/>
    </row>
    <row r="14" spans="1:18" ht="36.75" customHeight="1" x14ac:dyDescent="0.25">
      <c r="A14" s="1"/>
      <c r="B14" s="174"/>
      <c r="C14" s="9" t="s">
        <v>62</v>
      </c>
      <c r="D14" s="182"/>
      <c r="E14" s="174"/>
      <c r="F14" s="174"/>
      <c r="G14" s="174"/>
      <c r="H14" s="178"/>
      <c r="I14" s="178"/>
      <c r="J14" s="178"/>
      <c r="K14" s="10"/>
      <c r="L14" s="11"/>
      <c r="M14" s="12"/>
      <c r="N14" s="13">
        <v>660.2</v>
      </c>
      <c r="O14" s="10"/>
      <c r="P14" s="13">
        <f t="shared" si="0"/>
        <v>660.2</v>
      </c>
      <c r="Q14" s="181"/>
      <c r="R14" s="1"/>
    </row>
    <row r="15" spans="1:18" ht="47.25" x14ac:dyDescent="0.25">
      <c r="A15" s="1"/>
      <c r="B15" s="175"/>
      <c r="C15" s="14" t="s">
        <v>63</v>
      </c>
      <c r="D15" s="182"/>
      <c r="E15" s="176" t="s">
        <v>51</v>
      </c>
      <c r="F15" s="174"/>
      <c r="G15" s="174"/>
      <c r="H15" s="178"/>
      <c r="I15" s="178"/>
      <c r="J15" s="178"/>
      <c r="K15" s="10"/>
      <c r="L15" s="11"/>
      <c r="M15" s="12"/>
      <c r="N15" s="13"/>
      <c r="O15" s="10"/>
      <c r="P15" s="13"/>
      <c r="Q15" s="181"/>
      <c r="R15" s="1"/>
    </row>
    <row r="16" spans="1:18" ht="34.5" customHeight="1" x14ac:dyDescent="0.25">
      <c r="A16" s="1"/>
      <c r="B16" s="175"/>
      <c r="C16" s="9" t="s">
        <v>64</v>
      </c>
      <c r="D16" s="182"/>
      <c r="E16" s="184"/>
      <c r="F16" s="174"/>
      <c r="G16" s="174"/>
      <c r="H16" s="178"/>
      <c r="I16" s="178"/>
      <c r="J16" s="178"/>
      <c r="K16" s="10"/>
      <c r="L16" s="11"/>
      <c r="M16" s="12"/>
      <c r="N16" s="13"/>
      <c r="O16" s="10"/>
      <c r="P16" s="13"/>
      <c r="Q16" s="181"/>
      <c r="R16" s="1"/>
    </row>
    <row r="17" spans="1:32" ht="36.75" customHeight="1" x14ac:dyDescent="0.25">
      <c r="A17" s="1"/>
      <c r="B17" s="175"/>
      <c r="C17" s="9" t="s">
        <v>206</v>
      </c>
      <c r="D17" s="182"/>
      <c r="E17" s="184"/>
      <c r="F17" s="174"/>
      <c r="G17" s="174"/>
      <c r="H17" s="178"/>
      <c r="I17" s="178"/>
      <c r="J17" s="178"/>
      <c r="K17" s="10"/>
      <c r="L17" s="11"/>
      <c r="M17" s="12"/>
      <c r="N17" s="13"/>
      <c r="O17" s="10"/>
      <c r="P17" s="13"/>
      <c r="Q17" s="181"/>
      <c r="R17" s="1"/>
    </row>
    <row r="18" spans="1:32" ht="37.5" customHeight="1" x14ac:dyDescent="0.25">
      <c r="A18" s="1"/>
      <c r="B18" s="175"/>
      <c r="C18" s="9" t="s">
        <v>65</v>
      </c>
      <c r="D18" s="182"/>
      <c r="E18" s="184"/>
      <c r="F18" s="174"/>
      <c r="G18" s="174"/>
      <c r="H18" s="178"/>
      <c r="I18" s="178"/>
      <c r="J18" s="178"/>
      <c r="K18" s="10"/>
      <c r="L18" s="11"/>
      <c r="M18" s="12"/>
      <c r="N18" s="13"/>
      <c r="O18" s="10"/>
      <c r="P18" s="13"/>
      <c r="Q18" s="181"/>
      <c r="R18" s="1"/>
    </row>
    <row r="19" spans="1:32" ht="39.75" customHeight="1" x14ac:dyDescent="0.25">
      <c r="A19" s="1"/>
      <c r="B19" s="175"/>
      <c r="C19" s="9" t="s">
        <v>66</v>
      </c>
      <c r="D19" s="182"/>
      <c r="E19" s="184"/>
      <c r="F19" s="174"/>
      <c r="G19" s="174"/>
      <c r="H19" s="178"/>
      <c r="I19" s="178"/>
      <c r="J19" s="178"/>
      <c r="K19" s="10"/>
      <c r="L19" s="11"/>
      <c r="M19" s="12"/>
      <c r="N19" s="13"/>
      <c r="O19" s="10"/>
      <c r="P19" s="13"/>
      <c r="Q19" s="181"/>
      <c r="R19" s="1"/>
    </row>
    <row r="20" spans="1:32" ht="39" customHeight="1" x14ac:dyDescent="0.25">
      <c r="A20" s="1"/>
      <c r="B20" s="175"/>
      <c r="C20" s="9" t="s">
        <v>207</v>
      </c>
      <c r="D20" s="182"/>
      <c r="E20" s="184"/>
      <c r="F20" s="174"/>
      <c r="G20" s="174"/>
      <c r="H20" s="178"/>
      <c r="I20" s="178"/>
      <c r="J20" s="178"/>
      <c r="K20" s="10"/>
      <c r="L20" s="11"/>
      <c r="M20" s="12"/>
      <c r="N20" s="13"/>
      <c r="O20" s="10"/>
      <c r="P20" s="13"/>
      <c r="Q20" s="181"/>
      <c r="R20" s="1"/>
    </row>
    <row r="21" spans="1:32" ht="37.5" customHeight="1" x14ac:dyDescent="0.25">
      <c r="A21" s="1"/>
      <c r="B21" s="175"/>
      <c r="C21" s="9" t="s">
        <v>67</v>
      </c>
      <c r="D21" s="182"/>
      <c r="E21" s="184"/>
      <c r="F21" s="174"/>
      <c r="G21" s="174"/>
      <c r="H21" s="178"/>
      <c r="I21" s="178"/>
      <c r="J21" s="178"/>
      <c r="K21" s="10"/>
      <c r="L21" s="11"/>
      <c r="M21" s="12"/>
      <c r="N21" s="13"/>
      <c r="O21" s="10"/>
      <c r="P21" s="13"/>
      <c r="Q21" s="181"/>
      <c r="R21" s="1"/>
    </row>
    <row r="22" spans="1:32" ht="39.75" customHeight="1" x14ac:dyDescent="0.25">
      <c r="A22" s="1"/>
      <c r="B22" s="175"/>
      <c r="C22" s="9" t="s">
        <v>68</v>
      </c>
      <c r="D22" s="182"/>
      <c r="E22" s="184"/>
      <c r="F22" s="174"/>
      <c r="G22" s="174"/>
      <c r="H22" s="178"/>
      <c r="I22" s="178"/>
      <c r="J22" s="178"/>
      <c r="K22" s="10"/>
      <c r="L22" s="11"/>
      <c r="M22" s="12"/>
      <c r="N22" s="13"/>
      <c r="O22" s="10"/>
      <c r="P22" s="13"/>
      <c r="Q22" s="181"/>
      <c r="R22" s="1"/>
    </row>
    <row r="23" spans="1:32" ht="37.5" customHeight="1" x14ac:dyDescent="0.25">
      <c r="A23" s="1"/>
      <c r="B23" s="175"/>
      <c r="C23" s="9" t="s">
        <v>69</v>
      </c>
      <c r="D23" s="182"/>
      <c r="E23" s="184"/>
      <c r="F23" s="174"/>
      <c r="G23" s="174"/>
      <c r="H23" s="178"/>
      <c r="I23" s="178"/>
      <c r="J23" s="178"/>
      <c r="K23" s="10"/>
      <c r="L23" s="11"/>
      <c r="M23" s="12"/>
      <c r="N23" s="13"/>
      <c r="O23" s="10"/>
      <c r="P23" s="13"/>
      <c r="Q23" s="181"/>
      <c r="R23" s="1"/>
    </row>
    <row r="24" spans="1:32" ht="34.5" customHeight="1" x14ac:dyDescent="0.25">
      <c r="A24" s="1"/>
      <c r="B24" s="175"/>
      <c r="C24" s="9" t="s">
        <v>70</v>
      </c>
      <c r="D24" s="182"/>
      <c r="E24" s="184"/>
      <c r="F24" s="174"/>
      <c r="G24" s="174"/>
      <c r="H24" s="178"/>
      <c r="I24" s="178"/>
      <c r="J24" s="178"/>
      <c r="K24" s="10"/>
      <c r="L24" s="11"/>
      <c r="M24" s="12"/>
      <c r="N24" s="13"/>
      <c r="O24" s="10"/>
      <c r="P24" s="13"/>
      <c r="Q24" s="181"/>
      <c r="R24" s="1"/>
    </row>
    <row r="25" spans="1:32" ht="36" customHeight="1" x14ac:dyDescent="0.25">
      <c r="A25" s="1"/>
      <c r="B25" s="175"/>
      <c r="C25" s="9" t="s">
        <v>208</v>
      </c>
      <c r="D25" s="182"/>
      <c r="E25" s="184"/>
      <c r="F25" s="174"/>
      <c r="G25" s="174"/>
      <c r="H25" s="178"/>
      <c r="I25" s="178"/>
      <c r="J25" s="178"/>
      <c r="K25" s="10"/>
      <c r="L25" s="11"/>
      <c r="M25" s="12"/>
      <c r="N25" s="13"/>
      <c r="O25" s="10"/>
      <c r="P25" s="13"/>
      <c r="Q25" s="181"/>
      <c r="R25" s="1"/>
    </row>
    <row r="26" spans="1:32" ht="37.5" customHeight="1" x14ac:dyDescent="0.25">
      <c r="A26" s="1"/>
      <c r="B26" s="175"/>
      <c r="C26" s="9" t="s">
        <v>71</v>
      </c>
      <c r="D26" s="182"/>
      <c r="E26" s="184"/>
      <c r="F26" s="174"/>
      <c r="G26" s="174"/>
      <c r="H26" s="178"/>
      <c r="I26" s="178"/>
      <c r="J26" s="178"/>
      <c r="K26" s="10"/>
      <c r="L26" s="11"/>
      <c r="M26" s="12"/>
      <c r="N26" s="13"/>
      <c r="O26" s="10"/>
      <c r="P26" s="13"/>
      <c r="Q26" s="181"/>
      <c r="R26" s="1"/>
    </row>
    <row r="27" spans="1:32" ht="32.25" customHeight="1" x14ac:dyDescent="0.25">
      <c r="A27" s="1"/>
      <c r="B27" s="175"/>
      <c r="C27" s="9" t="s">
        <v>72</v>
      </c>
      <c r="D27" s="182"/>
      <c r="E27" s="184"/>
      <c r="F27" s="174"/>
      <c r="G27" s="174"/>
      <c r="H27" s="178"/>
      <c r="I27" s="178"/>
      <c r="J27" s="178"/>
      <c r="K27" s="10"/>
      <c r="L27" s="11"/>
      <c r="M27" s="12"/>
      <c r="N27" s="13"/>
      <c r="O27" s="10"/>
      <c r="P27" s="13"/>
      <c r="Q27" s="181"/>
      <c r="R27" s="1"/>
    </row>
    <row r="28" spans="1:32" ht="34.5" customHeight="1" thickBot="1" x14ac:dyDescent="0.3">
      <c r="A28" s="1"/>
      <c r="B28" s="176"/>
      <c r="C28" s="16" t="s">
        <v>73</v>
      </c>
      <c r="D28" s="183"/>
      <c r="E28" s="282"/>
      <c r="F28" s="177"/>
      <c r="G28" s="177"/>
      <c r="H28" s="179"/>
      <c r="I28" s="179"/>
      <c r="J28" s="179"/>
      <c r="K28" s="17"/>
      <c r="L28" s="18"/>
      <c r="M28" s="19"/>
      <c r="N28" s="20"/>
      <c r="O28" s="17"/>
      <c r="P28" s="20"/>
      <c r="Q28" s="181"/>
      <c r="R28" s="1"/>
    </row>
    <row r="29" spans="1:32" s="26" customFormat="1" ht="24.95" customHeight="1" thickBot="1" x14ac:dyDescent="0.3">
      <c r="A29" s="1"/>
      <c r="B29" s="190">
        <v>22</v>
      </c>
      <c r="C29" s="191"/>
      <c r="D29" s="192" t="s">
        <v>74</v>
      </c>
      <c r="E29" s="193"/>
      <c r="F29" s="193"/>
      <c r="G29" s="193"/>
      <c r="H29" s="21" t="s">
        <v>15</v>
      </c>
      <c r="I29" s="21" t="s">
        <v>15</v>
      </c>
      <c r="J29" s="21" t="s">
        <v>15</v>
      </c>
      <c r="K29" s="22" t="s">
        <v>15</v>
      </c>
      <c r="L29" s="23"/>
      <c r="M29" s="23">
        <f>M7</f>
        <v>35895.800000000003</v>
      </c>
      <c r="N29" s="23">
        <f>N7+N8+N9+N10+N11+N12+N14</f>
        <v>67136.499999999985</v>
      </c>
      <c r="O29" s="24" t="s">
        <v>15</v>
      </c>
      <c r="P29" s="23">
        <f>P7+P8+P9+P10+P11+P12+P13+P14</f>
        <v>103512.19999999998</v>
      </c>
      <c r="Q29" s="25" t="s">
        <v>15</v>
      </c>
      <c r="R29" s="1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6" customFormat="1" ht="39.75" customHeight="1" x14ac:dyDescent="0.25">
      <c r="A30" s="1"/>
      <c r="B30" s="184" t="s">
        <v>16</v>
      </c>
      <c r="C30" s="27" t="s">
        <v>75</v>
      </c>
      <c r="D30" s="184" t="s">
        <v>76</v>
      </c>
      <c r="E30" s="194" t="s">
        <v>51</v>
      </c>
      <c r="F30" s="195" t="s">
        <v>77</v>
      </c>
      <c r="G30" s="196"/>
      <c r="H30" s="184" t="s">
        <v>54</v>
      </c>
      <c r="I30" s="184" t="s">
        <v>78</v>
      </c>
      <c r="J30" s="184" t="s">
        <v>79</v>
      </c>
      <c r="K30" s="28"/>
      <c r="L30" s="29">
        <v>3219.6</v>
      </c>
      <c r="M30" s="29">
        <v>3438.2</v>
      </c>
      <c r="N30" s="29">
        <v>4029.5</v>
      </c>
      <c r="O30" s="30">
        <v>616.4</v>
      </c>
      <c r="P30" s="31">
        <f t="shared" ref="P30:P35" si="1">SUM(L30:O30)</f>
        <v>11303.699999999999</v>
      </c>
      <c r="Q30" s="185" t="s">
        <v>55</v>
      </c>
      <c r="R30" s="1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26" customFormat="1" ht="36" customHeight="1" x14ac:dyDescent="0.25">
      <c r="A31" s="1"/>
      <c r="B31" s="184"/>
      <c r="C31" s="32" t="s">
        <v>80</v>
      </c>
      <c r="D31" s="184"/>
      <c r="E31" s="194"/>
      <c r="F31" s="195"/>
      <c r="G31" s="196"/>
      <c r="H31" s="184"/>
      <c r="I31" s="184"/>
      <c r="J31" s="184"/>
      <c r="K31" s="33"/>
      <c r="L31" s="34">
        <v>524.17708210000001</v>
      </c>
      <c r="M31" s="35">
        <v>574.91852960000006</v>
      </c>
      <c r="N31" s="34">
        <v>779.84900000000005</v>
      </c>
      <c r="O31" s="36">
        <v>309.5</v>
      </c>
      <c r="P31" s="31">
        <f t="shared" si="1"/>
        <v>2188.4446117000002</v>
      </c>
      <c r="Q31" s="185"/>
      <c r="R31" s="1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26" customFormat="1" ht="47.25" x14ac:dyDescent="0.25">
      <c r="A32" s="1"/>
      <c r="B32" s="184"/>
      <c r="C32" s="32" t="s">
        <v>81</v>
      </c>
      <c r="D32" s="184"/>
      <c r="E32" s="194"/>
      <c r="F32" s="195"/>
      <c r="G32" s="196"/>
      <c r="H32" s="184"/>
      <c r="I32" s="184"/>
      <c r="J32" s="184"/>
      <c r="K32" s="33"/>
      <c r="L32" s="34">
        <v>861.73299850000001</v>
      </c>
      <c r="M32" s="35">
        <v>789.32229619999998</v>
      </c>
      <c r="N32" s="34">
        <v>782.4</v>
      </c>
      <c r="O32" s="36">
        <v>223.9</v>
      </c>
      <c r="P32" s="31">
        <f t="shared" si="1"/>
        <v>2657.3552947000003</v>
      </c>
      <c r="Q32" s="185"/>
      <c r="R32" s="1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26" customFormat="1" ht="32.25" customHeight="1" x14ac:dyDescent="0.25">
      <c r="A33" s="1"/>
      <c r="B33" s="184"/>
      <c r="C33" s="32" t="s">
        <v>82</v>
      </c>
      <c r="D33" s="184"/>
      <c r="E33" s="194"/>
      <c r="F33" s="195"/>
      <c r="G33" s="196"/>
      <c r="H33" s="184"/>
      <c r="I33" s="184"/>
      <c r="J33" s="184"/>
      <c r="K33" s="33"/>
      <c r="L33" s="34">
        <v>716.91111420000004</v>
      </c>
      <c r="M33" s="35">
        <v>1103.7497837999999</v>
      </c>
      <c r="N33" s="34">
        <v>1241.8</v>
      </c>
      <c r="O33" s="36">
        <v>301.7</v>
      </c>
      <c r="P33" s="31">
        <f t="shared" si="1"/>
        <v>3364.1608980000001</v>
      </c>
      <c r="Q33" s="185"/>
      <c r="R33" s="1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s="26" customFormat="1" ht="35.25" customHeight="1" x14ac:dyDescent="0.25">
      <c r="A34" s="1"/>
      <c r="B34" s="184"/>
      <c r="C34" s="32" t="s">
        <v>83</v>
      </c>
      <c r="D34" s="184"/>
      <c r="E34" s="194"/>
      <c r="F34" s="195"/>
      <c r="G34" s="196"/>
      <c r="H34" s="184"/>
      <c r="I34" s="184"/>
      <c r="J34" s="184"/>
      <c r="K34" s="33"/>
      <c r="L34" s="34">
        <v>156.40041299999999</v>
      </c>
      <c r="M34" s="34">
        <v>165.17</v>
      </c>
      <c r="N34" s="34">
        <v>158.4</v>
      </c>
      <c r="O34" s="36">
        <v>45.8</v>
      </c>
      <c r="P34" s="31">
        <f t="shared" si="1"/>
        <v>525.77041299999996</v>
      </c>
      <c r="Q34" s="185"/>
      <c r="R34" s="1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26" customFormat="1" ht="24.75" customHeight="1" x14ac:dyDescent="0.25">
      <c r="A35" s="1"/>
      <c r="B35" s="184"/>
      <c r="C35" s="32" t="s">
        <v>84</v>
      </c>
      <c r="D35" s="184"/>
      <c r="E35" s="194"/>
      <c r="F35" s="195"/>
      <c r="G35" s="196"/>
      <c r="H35" s="184"/>
      <c r="I35" s="184"/>
      <c r="J35" s="184"/>
      <c r="K35" s="33"/>
      <c r="L35" s="34">
        <v>162.66496599999999</v>
      </c>
      <c r="M35" s="34">
        <v>95.8</v>
      </c>
      <c r="N35" s="34">
        <v>95.903999999999996</v>
      </c>
      <c r="O35" s="36">
        <v>30.8</v>
      </c>
      <c r="P35" s="31">
        <f t="shared" si="1"/>
        <v>385.16896600000001</v>
      </c>
      <c r="Q35" s="185"/>
      <c r="R35" s="1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26" customFormat="1" ht="21" customHeight="1" x14ac:dyDescent="0.25">
      <c r="A36" s="1"/>
      <c r="B36" s="184"/>
      <c r="C36" s="37" t="s">
        <v>85</v>
      </c>
      <c r="D36" s="184"/>
      <c r="E36" s="194"/>
      <c r="F36" s="195"/>
      <c r="G36" s="196"/>
      <c r="H36" s="184"/>
      <c r="I36" s="184"/>
      <c r="J36" s="184"/>
      <c r="K36" s="38"/>
      <c r="L36" s="39"/>
      <c r="M36" s="39"/>
      <c r="N36" s="19">
        <v>384.6</v>
      </c>
      <c r="O36" s="40"/>
      <c r="P36" s="41">
        <f>N36</f>
        <v>384.6</v>
      </c>
      <c r="Q36" s="185"/>
      <c r="R36" s="1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s="49" customFormat="1" ht="24.95" customHeight="1" x14ac:dyDescent="0.25">
      <c r="A37" s="42"/>
      <c r="B37" s="186">
        <v>7</v>
      </c>
      <c r="C37" s="187"/>
      <c r="D37" s="188" t="s">
        <v>74</v>
      </c>
      <c r="E37" s="189"/>
      <c r="F37" s="189"/>
      <c r="G37" s="189"/>
      <c r="H37" s="43" t="s">
        <v>15</v>
      </c>
      <c r="I37" s="43" t="s">
        <v>15</v>
      </c>
      <c r="J37" s="43" t="s">
        <v>15</v>
      </c>
      <c r="K37" s="44" t="s">
        <v>15</v>
      </c>
      <c r="L37" s="45">
        <f>L30+L31+L32+L33+L34+L35+L36</f>
        <v>5641.4865738000008</v>
      </c>
      <c r="M37" s="45">
        <f>M30+M31+M32+M33+M34+M35+M36</f>
        <v>6167.1606096000005</v>
      </c>
      <c r="N37" s="45">
        <f>N30+N31+N32+N33+N34+N35+N36</f>
        <v>7472.4529999999995</v>
      </c>
      <c r="O37" s="45">
        <f>O30+O31+O32+O33+O34+O35</f>
        <v>1528.1</v>
      </c>
      <c r="P37" s="46">
        <f>P30+P31+P32+P33+P34+P35+P36</f>
        <v>20809.2001834</v>
      </c>
      <c r="Q37" s="47" t="s">
        <v>15</v>
      </c>
      <c r="R37" s="42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</row>
    <row r="38" spans="1:32" s="54" customFormat="1" ht="88.5" customHeight="1" x14ac:dyDescent="0.25">
      <c r="A38" s="50"/>
      <c r="B38" s="30" t="s">
        <v>17</v>
      </c>
      <c r="C38" s="51" t="s">
        <v>86</v>
      </c>
      <c r="D38" s="30" t="s">
        <v>87</v>
      </c>
      <c r="E38" s="52" t="s">
        <v>51</v>
      </c>
      <c r="F38" s="197" t="s">
        <v>88</v>
      </c>
      <c r="G38" s="198"/>
      <c r="H38" s="53" t="s">
        <v>89</v>
      </c>
      <c r="I38" s="53" t="s">
        <v>90</v>
      </c>
      <c r="J38" s="53" t="s">
        <v>91</v>
      </c>
      <c r="K38" s="28"/>
      <c r="L38" s="28"/>
      <c r="M38" s="29">
        <v>165.04499999999999</v>
      </c>
      <c r="N38" s="29">
        <v>193.6</v>
      </c>
      <c r="O38" s="29">
        <v>29.5</v>
      </c>
      <c r="P38" s="29">
        <f>SUM(L38:O38)</f>
        <v>388.14499999999998</v>
      </c>
      <c r="Q38" s="53"/>
      <c r="R38" s="50"/>
    </row>
    <row r="39" spans="1:32" s="56" customFormat="1" ht="24.95" customHeight="1" x14ac:dyDescent="0.25">
      <c r="A39" s="1"/>
      <c r="B39" s="186">
        <v>1</v>
      </c>
      <c r="C39" s="187"/>
      <c r="D39" s="188" t="s">
        <v>74</v>
      </c>
      <c r="E39" s="189"/>
      <c r="F39" s="189"/>
      <c r="G39" s="189"/>
      <c r="H39" s="43" t="s">
        <v>15</v>
      </c>
      <c r="I39" s="43" t="s">
        <v>15</v>
      </c>
      <c r="J39" s="43" t="s">
        <v>15</v>
      </c>
      <c r="K39" s="44" t="s">
        <v>15</v>
      </c>
      <c r="L39" s="45"/>
      <c r="M39" s="45">
        <f>SUM(M38)</f>
        <v>165.04499999999999</v>
      </c>
      <c r="N39" s="45">
        <f>SUM(N38)</f>
        <v>193.6</v>
      </c>
      <c r="O39" s="45">
        <f>O38</f>
        <v>29.5</v>
      </c>
      <c r="P39" s="45">
        <f>SUM(P38)</f>
        <v>388.14499999999998</v>
      </c>
      <c r="Q39" s="47" t="s">
        <v>15</v>
      </c>
      <c r="R39" s="1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s="56" customFormat="1" ht="67.5" customHeight="1" x14ac:dyDescent="0.25">
      <c r="A40" s="1"/>
      <c r="B40" s="36" t="s">
        <v>92</v>
      </c>
      <c r="C40" s="14" t="s">
        <v>93</v>
      </c>
      <c r="D40" s="57" t="s">
        <v>94</v>
      </c>
      <c r="E40" s="57" t="s">
        <v>51</v>
      </c>
      <c r="F40" s="174" t="s">
        <v>95</v>
      </c>
      <c r="G40" s="174"/>
      <c r="H40" s="58" t="s">
        <v>91</v>
      </c>
      <c r="I40" s="59" t="s">
        <v>91</v>
      </c>
      <c r="J40" s="59" t="s">
        <v>96</v>
      </c>
      <c r="K40" s="60" t="s">
        <v>15</v>
      </c>
      <c r="L40" s="61">
        <v>114.932</v>
      </c>
      <c r="M40" s="61">
        <v>117.535</v>
      </c>
      <c r="N40" s="61">
        <v>148.1</v>
      </c>
      <c r="O40" s="61"/>
      <c r="P40" s="61">
        <f>SUM(L40:O40)</f>
        <v>380.56700000000001</v>
      </c>
      <c r="Q40" s="62" t="s">
        <v>97</v>
      </c>
      <c r="R40" s="1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s="56" customFormat="1" ht="24.95" customHeight="1" x14ac:dyDescent="0.25">
      <c r="A41" s="1"/>
      <c r="B41" s="63"/>
      <c r="C41" s="64">
        <v>1</v>
      </c>
      <c r="D41" s="199" t="s">
        <v>74</v>
      </c>
      <c r="E41" s="200"/>
      <c r="F41" s="200"/>
      <c r="G41" s="201"/>
      <c r="H41" s="43"/>
      <c r="I41" s="43"/>
      <c r="J41" s="43"/>
      <c r="K41" s="44"/>
      <c r="L41" s="45">
        <f>L40</f>
        <v>114.932</v>
      </c>
      <c r="M41" s="45">
        <f>M40</f>
        <v>117.535</v>
      </c>
      <c r="N41" s="45">
        <f>N40</f>
        <v>148.1</v>
      </c>
      <c r="O41" s="45"/>
      <c r="P41" s="45">
        <f>P40</f>
        <v>380.56700000000001</v>
      </c>
      <c r="Q41" s="47"/>
      <c r="R41" s="1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  <row r="42" spans="1:32" ht="24.95" customHeight="1" x14ac:dyDescent="0.25">
      <c r="A42" s="1"/>
      <c r="B42" s="202">
        <f>C41+B39+B37+B29</f>
        <v>31</v>
      </c>
      <c r="C42" s="203"/>
      <c r="D42" s="204" t="s">
        <v>98</v>
      </c>
      <c r="E42" s="205"/>
      <c r="F42" s="205"/>
      <c r="G42" s="206"/>
      <c r="H42" s="65" t="s">
        <v>15</v>
      </c>
      <c r="I42" s="66" t="s">
        <v>15</v>
      </c>
      <c r="J42" s="66" t="s">
        <v>15</v>
      </c>
      <c r="K42" s="67" t="s">
        <v>15</v>
      </c>
      <c r="L42" s="68">
        <f>L41+L37+L29</f>
        <v>5756.4185738000006</v>
      </c>
      <c r="M42" s="68">
        <f>M41+M39+M37+M29</f>
        <v>42345.540609600001</v>
      </c>
      <c r="N42" s="68">
        <f>N41+N39+N37+N29</f>
        <v>74950.652999999991</v>
      </c>
      <c r="O42" s="68">
        <f>O39+O37</f>
        <v>1557.6</v>
      </c>
      <c r="P42" s="68">
        <f>P41+P39+P37+P29</f>
        <v>125090.11218339998</v>
      </c>
      <c r="Q42" s="69" t="s">
        <v>15</v>
      </c>
      <c r="R42" s="1"/>
      <c r="S42" s="70"/>
      <c r="T42" s="70"/>
      <c r="U42" s="70"/>
      <c r="V42" s="70"/>
      <c r="W42" s="70"/>
    </row>
    <row r="43" spans="1:32" s="4" customFormat="1" ht="24.95" customHeight="1" thickBot="1" x14ac:dyDescent="0.3">
      <c r="A43" s="1"/>
      <c r="B43" s="207" t="s">
        <v>99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9"/>
      <c r="P43" s="209"/>
      <c r="Q43" s="209"/>
      <c r="R43" s="1"/>
    </row>
    <row r="44" spans="1:32" s="4" customFormat="1" ht="30.75" customHeight="1" thickBot="1" x14ac:dyDescent="0.3">
      <c r="A44" s="1"/>
      <c r="B44" s="176" t="s">
        <v>18</v>
      </c>
      <c r="C44" s="71" t="s">
        <v>100</v>
      </c>
      <c r="D44" s="211" t="s">
        <v>87</v>
      </c>
      <c r="E44" s="211" t="s">
        <v>51</v>
      </c>
      <c r="F44" s="211" t="s">
        <v>101</v>
      </c>
      <c r="G44" s="211"/>
      <c r="H44" s="213" t="s">
        <v>102</v>
      </c>
      <c r="I44" s="213" t="s">
        <v>102</v>
      </c>
      <c r="J44" s="213" t="s">
        <v>103</v>
      </c>
      <c r="K44" s="72"/>
      <c r="L44" s="61">
        <v>5876.16</v>
      </c>
      <c r="M44" s="61">
        <v>8862.24</v>
      </c>
      <c r="N44" s="61">
        <v>5126.62</v>
      </c>
      <c r="O44" s="73"/>
      <c r="P44" s="74">
        <f>SUM(L44:O44)</f>
        <v>19865.02</v>
      </c>
      <c r="Q44" s="218"/>
      <c r="R44" s="1"/>
    </row>
    <row r="45" spans="1:32" s="4" customFormat="1" ht="32.25" customHeight="1" thickBot="1" x14ac:dyDescent="0.3">
      <c r="A45" s="1"/>
      <c r="B45" s="184"/>
      <c r="C45" s="71" t="s">
        <v>104</v>
      </c>
      <c r="D45" s="212"/>
      <c r="E45" s="212"/>
      <c r="F45" s="211"/>
      <c r="G45" s="211"/>
      <c r="H45" s="214"/>
      <c r="I45" s="214"/>
      <c r="J45" s="216"/>
      <c r="K45" s="72"/>
      <c r="L45" s="61"/>
      <c r="M45" s="75"/>
      <c r="N45" s="61">
        <v>2748.45</v>
      </c>
      <c r="O45" s="73"/>
      <c r="P45" s="74">
        <f t="shared" ref="P45:P54" si="2">SUM(L45:O45)</f>
        <v>2748.45</v>
      </c>
      <c r="Q45" s="219"/>
      <c r="R45" s="1"/>
    </row>
    <row r="46" spans="1:32" s="4" customFormat="1" ht="33" customHeight="1" thickBot="1" x14ac:dyDescent="0.3">
      <c r="A46" s="1"/>
      <c r="B46" s="184"/>
      <c r="C46" s="71" t="s">
        <v>105</v>
      </c>
      <c r="D46" s="212"/>
      <c r="E46" s="212"/>
      <c r="F46" s="211"/>
      <c r="G46" s="211"/>
      <c r="H46" s="214"/>
      <c r="I46" s="214"/>
      <c r="J46" s="216"/>
      <c r="K46" s="72"/>
      <c r="L46" s="61"/>
      <c r="M46" s="61"/>
      <c r="N46" s="61">
        <v>13579.24</v>
      </c>
      <c r="O46" s="73"/>
      <c r="P46" s="74">
        <f t="shared" si="2"/>
        <v>13579.24</v>
      </c>
      <c r="Q46" s="219"/>
      <c r="R46" s="1"/>
    </row>
    <row r="47" spans="1:32" s="4" customFormat="1" ht="30.75" customHeight="1" thickBot="1" x14ac:dyDescent="0.3">
      <c r="A47" s="1"/>
      <c r="B47" s="184"/>
      <c r="C47" s="71" t="s">
        <v>106</v>
      </c>
      <c r="D47" s="212"/>
      <c r="E47" s="212"/>
      <c r="F47" s="211"/>
      <c r="G47" s="211"/>
      <c r="H47" s="214"/>
      <c r="I47" s="214"/>
      <c r="J47" s="216"/>
      <c r="K47" s="72"/>
      <c r="L47" s="61"/>
      <c r="M47" s="61"/>
      <c r="N47" s="61">
        <v>2260.83</v>
      </c>
      <c r="O47" s="73"/>
      <c r="P47" s="74">
        <f t="shared" si="2"/>
        <v>2260.83</v>
      </c>
      <c r="Q47" s="219"/>
      <c r="R47" s="1"/>
    </row>
    <row r="48" spans="1:32" s="4" customFormat="1" ht="32.25" thickBot="1" x14ac:dyDescent="0.3">
      <c r="A48" s="1"/>
      <c r="B48" s="184"/>
      <c r="C48" s="71" t="s">
        <v>107</v>
      </c>
      <c r="D48" s="212"/>
      <c r="E48" s="212"/>
      <c r="F48" s="211"/>
      <c r="G48" s="211"/>
      <c r="H48" s="214"/>
      <c r="I48" s="214"/>
      <c r="J48" s="216"/>
      <c r="K48" s="72"/>
      <c r="L48" s="61"/>
      <c r="M48" s="61"/>
      <c r="N48" s="61">
        <v>1757.77</v>
      </c>
      <c r="O48" s="73"/>
      <c r="P48" s="74">
        <f t="shared" si="2"/>
        <v>1757.77</v>
      </c>
      <c r="Q48" s="219"/>
      <c r="R48" s="1"/>
    </row>
    <row r="49" spans="1:18" s="4" customFormat="1" ht="37.5" customHeight="1" thickBot="1" x14ac:dyDescent="0.3">
      <c r="A49" s="1"/>
      <c r="B49" s="184"/>
      <c r="C49" s="71" t="s">
        <v>108</v>
      </c>
      <c r="D49" s="212"/>
      <c r="E49" s="212"/>
      <c r="F49" s="211"/>
      <c r="G49" s="211"/>
      <c r="H49" s="214"/>
      <c r="I49" s="214"/>
      <c r="J49" s="216"/>
      <c r="K49" s="72"/>
      <c r="L49" s="61"/>
      <c r="M49" s="61"/>
      <c r="N49" s="61">
        <v>5127.9399999999996</v>
      </c>
      <c r="O49" s="73"/>
      <c r="P49" s="74">
        <f t="shared" si="2"/>
        <v>5127.9399999999996</v>
      </c>
      <c r="Q49" s="219"/>
      <c r="R49" s="1"/>
    </row>
    <row r="50" spans="1:18" s="4" customFormat="1" ht="32.25" thickBot="1" x14ac:dyDescent="0.3">
      <c r="A50" s="1"/>
      <c r="B50" s="184"/>
      <c r="C50" s="71" t="s">
        <v>109</v>
      </c>
      <c r="D50" s="212"/>
      <c r="E50" s="212"/>
      <c r="F50" s="211"/>
      <c r="G50" s="211"/>
      <c r="H50" s="214"/>
      <c r="I50" s="214"/>
      <c r="J50" s="216"/>
      <c r="K50" s="72"/>
      <c r="L50" s="61"/>
      <c r="M50" s="61"/>
      <c r="N50" s="61">
        <v>2825.12</v>
      </c>
      <c r="O50" s="73"/>
      <c r="P50" s="74">
        <f t="shared" si="2"/>
        <v>2825.12</v>
      </c>
      <c r="Q50" s="219"/>
      <c r="R50" s="1"/>
    </row>
    <row r="51" spans="1:18" s="4" customFormat="1" ht="48" thickBot="1" x14ac:dyDescent="0.3">
      <c r="A51" s="1"/>
      <c r="B51" s="184"/>
      <c r="C51" s="71" t="s">
        <v>110</v>
      </c>
      <c r="D51" s="212"/>
      <c r="E51" s="212"/>
      <c r="F51" s="211"/>
      <c r="G51" s="211"/>
      <c r="H51" s="214"/>
      <c r="I51" s="214"/>
      <c r="J51" s="216"/>
      <c r="K51" s="72"/>
      <c r="L51" s="61"/>
      <c r="M51" s="61"/>
      <c r="N51" s="61">
        <v>519.77</v>
      </c>
      <c r="O51" s="73"/>
      <c r="P51" s="74">
        <f t="shared" si="2"/>
        <v>519.77</v>
      </c>
      <c r="Q51" s="219"/>
      <c r="R51" s="1"/>
    </row>
    <row r="52" spans="1:18" s="4" customFormat="1" ht="32.25" thickBot="1" x14ac:dyDescent="0.3">
      <c r="A52" s="1"/>
      <c r="B52" s="184"/>
      <c r="C52" s="71" t="s">
        <v>111</v>
      </c>
      <c r="D52" s="212"/>
      <c r="E52" s="212"/>
      <c r="F52" s="211"/>
      <c r="G52" s="211"/>
      <c r="H52" s="214"/>
      <c r="I52" s="214"/>
      <c r="J52" s="216"/>
      <c r="K52" s="72"/>
      <c r="L52" s="61"/>
      <c r="M52" s="61"/>
      <c r="N52" s="61">
        <v>3596.84</v>
      </c>
      <c r="O52" s="73"/>
      <c r="P52" s="74">
        <f t="shared" si="2"/>
        <v>3596.84</v>
      </c>
      <c r="Q52" s="219"/>
      <c r="R52" s="1"/>
    </row>
    <row r="53" spans="1:18" s="4" customFormat="1" ht="49.5" customHeight="1" thickBot="1" x14ac:dyDescent="0.3">
      <c r="A53" s="1"/>
      <c r="B53" s="184"/>
      <c r="C53" s="71" t="s">
        <v>112</v>
      </c>
      <c r="D53" s="212"/>
      <c r="E53" s="212"/>
      <c r="F53" s="211"/>
      <c r="G53" s="211"/>
      <c r="H53" s="214"/>
      <c r="I53" s="214"/>
      <c r="J53" s="216"/>
      <c r="K53" s="72"/>
      <c r="L53" s="61"/>
      <c r="M53" s="61"/>
      <c r="N53" s="61">
        <v>297.26</v>
      </c>
      <c r="O53" s="73"/>
      <c r="P53" s="74">
        <f t="shared" si="2"/>
        <v>297.26</v>
      </c>
      <c r="Q53" s="219"/>
      <c r="R53" s="1"/>
    </row>
    <row r="54" spans="1:18" s="4" customFormat="1" ht="31.5" x14ac:dyDescent="0.25">
      <c r="A54" s="1"/>
      <c r="B54" s="210"/>
      <c r="C54" s="71" t="s">
        <v>113</v>
      </c>
      <c r="D54" s="212"/>
      <c r="E54" s="212"/>
      <c r="F54" s="211"/>
      <c r="G54" s="211"/>
      <c r="H54" s="215"/>
      <c r="I54" s="215"/>
      <c r="J54" s="217"/>
      <c r="K54" s="72"/>
      <c r="L54" s="61"/>
      <c r="M54" s="61"/>
      <c r="N54" s="61">
        <v>1014.05</v>
      </c>
      <c r="O54" s="73"/>
      <c r="P54" s="74">
        <f t="shared" si="2"/>
        <v>1014.05</v>
      </c>
      <c r="Q54" s="220"/>
      <c r="R54" s="1"/>
    </row>
    <row r="55" spans="1:18" s="4" customFormat="1" ht="24.95" customHeight="1" x14ac:dyDescent="0.25">
      <c r="A55" s="1"/>
      <c r="B55" s="76"/>
      <c r="C55" s="64">
        <v>11</v>
      </c>
      <c r="D55" s="228" t="s">
        <v>74</v>
      </c>
      <c r="E55" s="229"/>
      <c r="F55" s="229"/>
      <c r="G55" s="230"/>
      <c r="H55" s="77"/>
      <c r="I55" s="77"/>
      <c r="J55" s="77"/>
      <c r="K55" s="78"/>
      <c r="L55" s="79">
        <f>SUM(L44:L54)</f>
        <v>5876.16</v>
      </c>
      <c r="M55" s="79">
        <f>SUM(M44:M54)</f>
        <v>8862.24</v>
      </c>
      <c r="N55" s="79">
        <f>SUM(N44:N54)</f>
        <v>38853.890000000007</v>
      </c>
      <c r="O55" s="80"/>
      <c r="P55" s="81">
        <f>SUM(P44:P54)</f>
        <v>53592.29</v>
      </c>
      <c r="Q55" s="82"/>
      <c r="R55" s="1"/>
    </row>
    <row r="56" spans="1:18" s="4" customFormat="1" ht="93" customHeight="1" x14ac:dyDescent="0.25">
      <c r="A56" s="1"/>
      <c r="B56" s="83" t="s">
        <v>19</v>
      </c>
      <c r="C56" s="84" t="s">
        <v>114</v>
      </c>
      <c r="D56" s="59" t="s">
        <v>87</v>
      </c>
      <c r="E56" s="59" t="s">
        <v>115</v>
      </c>
      <c r="F56" s="211" t="s">
        <v>116</v>
      </c>
      <c r="G56" s="231"/>
      <c r="H56" s="59" t="s">
        <v>117</v>
      </c>
      <c r="I56" s="59" t="s">
        <v>118</v>
      </c>
      <c r="J56" s="59" t="s">
        <v>119</v>
      </c>
      <c r="K56" s="85" t="s">
        <v>15</v>
      </c>
      <c r="L56" s="85"/>
      <c r="M56" s="85"/>
      <c r="N56" s="86">
        <v>540.04899</v>
      </c>
      <c r="O56" s="62" t="s">
        <v>15</v>
      </c>
      <c r="P56" s="86">
        <f>SUM(N56:O56)</f>
        <v>540.04899</v>
      </c>
      <c r="Q56" s="62" t="s">
        <v>120</v>
      </c>
      <c r="R56" s="1"/>
    </row>
    <row r="57" spans="1:18" s="4" customFormat="1" ht="24.95" customHeight="1" x14ac:dyDescent="0.25">
      <c r="A57" s="1"/>
      <c r="B57" s="76"/>
      <c r="C57" s="64">
        <v>1</v>
      </c>
      <c r="D57" s="223" t="s">
        <v>74</v>
      </c>
      <c r="E57" s="224"/>
      <c r="F57" s="224"/>
      <c r="G57" s="225"/>
      <c r="H57" s="77"/>
      <c r="I57" s="77"/>
      <c r="J57" s="77"/>
      <c r="K57" s="78"/>
      <c r="L57" s="79"/>
      <c r="M57" s="79"/>
      <c r="N57" s="79">
        <f>N56</f>
        <v>540.04899</v>
      </c>
      <c r="O57" s="80"/>
      <c r="P57" s="81">
        <f>P56</f>
        <v>540.04899</v>
      </c>
      <c r="Q57" s="82"/>
      <c r="R57" s="1"/>
    </row>
    <row r="58" spans="1:18" s="4" customFormat="1" ht="33.75" customHeight="1" x14ac:dyDescent="0.25">
      <c r="A58" s="1"/>
      <c r="B58" s="176" t="s">
        <v>20</v>
      </c>
      <c r="C58" s="32" t="s">
        <v>121</v>
      </c>
      <c r="D58" s="232" t="s">
        <v>87</v>
      </c>
      <c r="E58" s="232" t="s">
        <v>122</v>
      </c>
      <c r="F58" s="232" t="s">
        <v>123</v>
      </c>
      <c r="G58" s="232"/>
      <c r="H58" s="232" t="s">
        <v>117</v>
      </c>
      <c r="I58" s="232" t="s">
        <v>118</v>
      </c>
      <c r="J58" s="232" t="s">
        <v>124</v>
      </c>
      <c r="K58" s="87"/>
      <c r="L58" s="88"/>
      <c r="M58" s="88"/>
      <c r="N58" s="88"/>
      <c r="O58" s="72"/>
      <c r="P58" s="89"/>
      <c r="Q58" s="221" t="s">
        <v>120</v>
      </c>
      <c r="R58" s="1"/>
    </row>
    <row r="59" spans="1:18" s="4" customFormat="1" ht="48" customHeight="1" x14ac:dyDescent="0.25">
      <c r="A59" s="1"/>
      <c r="B59" s="184"/>
      <c r="C59" s="32" t="s">
        <v>125</v>
      </c>
      <c r="D59" s="232"/>
      <c r="E59" s="232"/>
      <c r="F59" s="232"/>
      <c r="G59" s="232"/>
      <c r="H59" s="232"/>
      <c r="I59" s="232"/>
      <c r="J59" s="232"/>
      <c r="K59" s="90"/>
      <c r="L59" s="91">
        <v>88395.199999999997</v>
      </c>
      <c r="M59" s="91">
        <v>56640.5</v>
      </c>
      <c r="N59" s="91">
        <v>36104.199999999997</v>
      </c>
      <c r="O59" s="92"/>
      <c r="P59" s="74">
        <f>SUM(L59:O59)</f>
        <v>181139.90000000002</v>
      </c>
      <c r="Q59" s="194"/>
      <c r="R59" s="1"/>
    </row>
    <row r="60" spans="1:18" s="4" customFormat="1" ht="39" customHeight="1" x14ac:dyDescent="0.25">
      <c r="A60" s="1"/>
      <c r="B60" s="184"/>
      <c r="C60" s="32" t="s">
        <v>126</v>
      </c>
      <c r="D60" s="232"/>
      <c r="E60" s="232"/>
      <c r="F60" s="232"/>
      <c r="G60" s="232"/>
      <c r="H60" s="232"/>
      <c r="I60" s="232"/>
      <c r="J60" s="232"/>
      <c r="K60" s="90"/>
      <c r="L60" s="91">
        <v>24621.7</v>
      </c>
      <c r="M60" s="91">
        <v>32921.9</v>
      </c>
      <c r="N60" s="91">
        <v>22729.3</v>
      </c>
      <c r="O60" s="92"/>
      <c r="P60" s="74">
        <f>SUM(L60:O60)</f>
        <v>80272.900000000009</v>
      </c>
      <c r="Q60" s="194"/>
      <c r="R60" s="1"/>
    </row>
    <row r="61" spans="1:18" s="4" customFormat="1" ht="37.5" customHeight="1" x14ac:dyDescent="0.25">
      <c r="A61" s="1"/>
      <c r="B61" s="210"/>
      <c r="C61" s="32" t="s">
        <v>127</v>
      </c>
      <c r="D61" s="232"/>
      <c r="E61" s="232"/>
      <c r="F61" s="232"/>
      <c r="G61" s="232"/>
      <c r="H61" s="232"/>
      <c r="I61" s="232"/>
      <c r="J61" s="232"/>
      <c r="K61" s="90"/>
      <c r="L61" s="91">
        <v>54713.599999999999</v>
      </c>
      <c r="M61" s="91">
        <v>104591.1</v>
      </c>
      <c r="N61" s="91">
        <v>66792.2</v>
      </c>
      <c r="O61" s="92"/>
      <c r="P61" s="74">
        <f>SUM(L61:O61)</f>
        <v>226096.90000000002</v>
      </c>
      <c r="Q61" s="222"/>
      <c r="R61" s="1"/>
    </row>
    <row r="62" spans="1:18" s="4" customFormat="1" ht="24.95" customHeight="1" x14ac:dyDescent="0.25">
      <c r="A62" s="1"/>
      <c r="B62" s="93"/>
      <c r="C62" s="64">
        <v>4</v>
      </c>
      <c r="D62" s="223" t="s">
        <v>74</v>
      </c>
      <c r="E62" s="224"/>
      <c r="F62" s="224"/>
      <c r="G62" s="225"/>
      <c r="H62" s="80"/>
      <c r="I62" s="80"/>
      <c r="J62" s="80"/>
      <c r="K62" s="80"/>
      <c r="L62" s="94">
        <f>SUM(L59:L61)</f>
        <v>167730.5</v>
      </c>
      <c r="M62" s="94">
        <f>SUM(M59:M61)</f>
        <v>194153.5</v>
      </c>
      <c r="N62" s="94">
        <f>SUM(N59:N61)</f>
        <v>125625.7</v>
      </c>
      <c r="O62" s="94"/>
      <c r="P62" s="94">
        <f>SUM(P59:P61)</f>
        <v>487509.70000000007</v>
      </c>
      <c r="Q62" s="80"/>
      <c r="R62" s="1"/>
    </row>
    <row r="63" spans="1:18" s="4" customFormat="1" ht="75" customHeight="1" x14ac:dyDescent="0.25">
      <c r="A63" s="1"/>
      <c r="B63" s="36" t="s">
        <v>21</v>
      </c>
      <c r="C63" s="95" t="s">
        <v>128</v>
      </c>
      <c r="D63" s="36" t="s">
        <v>87</v>
      </c>
      <c r="E63" s="96" t="s">
        <v>115</v>
      </c>
      <c r="F63" s="226" t="s">
        <v>129</v>
      </c>
      <c r="G63" s="227"/>
      <c r="H63" s="62" t="s">
        <v>124</v>
      </c>
      <c r="I63" s="62" t="s">
        <v>90</v>
      </c>
      <c r="J63" s="62" t="s">
        <v>130</v>
      </c>
      <c r="K63" s="97"/>
      <c r="L63" s="97"/>
      <c r="M63" s="12">
        <v>1455.4</v>
      </c>
      <c r="N63" s="12">
        <v>1531.4</v>
      </c>
      <c r="O63" s="12">
        <v>1140.2</v>
      </c>
      <c r="P63" s="98">
        <f>SUM(M63:O63)</f>
        <v>4127</v>
      </c>
      <c r="Q63" s="62" t="s">
        <v>120</v>
      </c>
      <c r="R63" s="1"/>
    </row>
    <row r="64" spans="1:18" s="4" customFormat="1" ht="24.95" customHeight="1" x14ac:dyDescent="0.25">
      <c r="A64" s="1"/>
      <c r="B64" s="93"/>
      <c r="C64" s="64">
        <v>1</v>
      </c>
      <c r="D64" s="223" t="s">
        <v>74</v>
      </c>
      <c r="E64" s="224"/>
      <c r="F64" s="224"/>
      <c r="G64" s="225"/>
      <c r="H64" s="80"/>
      <c r="I64" s="80"/>
      <c r="J64" s="80"/>
      <c r="K64" s="80"/>
      <c r="L64" s="94"/>
      <c r="M64" s="94">
        <f>SUM(M63)</f>
        <v>1455.4</v>
      </c>
      <c r="N64" s="94">
        <f>SUM(N63)</f>
        <v>1531.4</v>
      </c>
      <c r="O64" s="94">
        <f>O63</f>
        <v>1140.2</v>
      </c>
      <c r="P64" s="94">
        <f>SUM(P63)</f>
        <v>4127</v>
      </c>
      <c r="Q64" s="80"/>
      <c r="R64" s="1"/>
    </row>
    <row r="65" spans="1:32" s="26" customFormat="1" ht="78.75" x14ac:dyDescent="0.25">
      <c r="A65" s="1"/>
      <c r="B65" s="36" t="s">
        <v>22</v>
      </c>
      <c r="C65" s="95" t="s">
        <v>131</v>
      </c>
      <c r="D65" s="36" t="s">
        <v>132</v>
      </c>
      <c r="E65" s="96" t="s">
        <v>115</v>
      </c>
      <c r="F65" s="226" t="s">
        <v>133</v>
      </c>
      <c r="G65" s="227"/>
      <c r="H65" s="62" t="s">
        <v>134</v>
      </c>
      <c r="I65" s="62" t="s">
        <v>135</v>
      </c>
      <c r="J65" s="62" t="s">
        <v>136</v>
      </c>
      <c r="K65" s="33"/>
      <c r="L65" s="33"/>
      <c r="M65" s="99"/>
      <c r="N65" s="100"/>
      <c r="O65" s="101"/>
      <c r="P65" s="100"/>
      <c r="Q65" s="62" t="s">
        <v>120</v>
      </c>
      <c r="R65" s="1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26" customFormat="1" ht="24.95" customHeight="1" thickBot="1" x14ac:dyDescent="0.3">
      <c r="A66" s="1"/>
      <c r="B66" s="233">
        <v>1</v>
      </c>
      <c r="C66" s="234"/>
      <c r="D66" s="235" t="s">
        <v>74</v>
      </c>
      <c r="E66" s="236"/>
      <c r="F66" s="236"/>
      <c r="G66" s="236"/>
      <c r="H66" s="102" t="s">
        <v>15</v>
      </c>
      <c r="I66" s="102" t="s">
        <v>15</v>
      </c>
      <c r="J66" s="102" t="s">
        <v>15</v>
      </c>
      <c r="K66" s="103" t="s">
        <v>15</v>
      </c>
      <c r="L66" s="94"/>
      <c r="M66" s="94"/>
      <c r="N66" s="94"/>
      <c r="O66" s="94"/>
      <c r="P66" s="94"/>
      <c r="Q66" s="104" t="s">
        <v>15</v>
      </c>
      <c r="R66" s="1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24.95" customHeight="1" thickBot="1" x14ac:dyDescent="0.3">
      <c r="A67" s="1"/>
      <c r="B67" s="237">
        <f>B66+C64+C62+C57+C55</f>
        <v>18</v>
      </c>
      <c r="C67" s="238"/>
      <c r="D67" s="239" t="s">
        <v>137</v>
      </c>
      <c r="E67" s="240"/>
      <c r="F67" s="240"/>
      <c r="G67" s="241"/>
      <c r="H67" s="105" t="s">
        <v>15</v>
      </c>
      <c r="I67" s="106" t="s">
        <v>15</v>
      </c>
      <c r="J67" s="106" t="s">
        <v>15</v>
      </c>
      <c r="K67" s="107" t="s">
        <v>15</v>
      </c>
      <c r="L67" s="108">
        <f>L62+L55</f>
        <v>173606.66</v>
      </c>
      <c r="M67" s="108">
        <f>M64+M62+M55</f>
        <v>204471.13999999998</v>
      </c>
      <c r="N67" s="108">
        <f>N64+N62+N57+N55</f>
        <v>166551.03899</v>
      </c>
      <c r="O67" s="108">
        <f>O64</f>
        <v>1140.2</v>
      </c>
      <c r="P67" s="108">
        <f>P64+P62+P57+P55</f>
        <v>545769.03899000003</v>
      </c>
      <c r="Q67" s="109" t="s">
        <v>15</v>
      </c>
      <c r="R67" s="1"/>
      <c r="S67" s="70"/>
      <c r="T67" s="70"/>
      <c r="U67" s="70"/>
      <c r="V67" s="70"/>
      <c r="W67" s="70"/>
    </row>
    <row r="68" spans="1:32" ht="24.95" customHeight="1" thickBot="1" x14ac:dyDescent="0.3">
      <c r="A68" s="1"/>
      <c r="B68" s="242" t="s">
        <v>138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4"/>
      <c r="R68" s="1"/>
    </row>
    <row r="69" spans="1:32" ht="60" customHeight="1" x14ac:dyDescent="0.25">
      <c r="A69" s="1"/>
      <c r="B69" s="110" t="s">
        <v>23</v>
      </c>
      <c r="C69" s="71" t="s">
        <v>139</v>
      </c>
      <c r="D69" s="111" t="s">
        <v>140</v>
      </c>
      <c r="E69" s="112" t="s">
        <v>115</v>
      </c>
      <c r="F69" s="245" t="s">
        <v>141</v>
      </c>
      <c r="G69" s="246"/>
      <c r="H69" s="113" t="s">
        <v>142</v>
      </c>
      <c r="I69" s="113" t="s">
        <v>143</v>
      </c>
      <c r="J69" s="113" t="s">
        <v>144</v>
      </c>
      <c r="K69" s="114"/>
      <c r="L69" s="61">
        <v>1803</v>
      </c>
      <c r="M69" s="61">
        <v>2321.9</v>
      </c>
      <c r="N69" s="61">
        <v>1127.0999999999999</v>
      </c>
      <c r="O69" s="115"/>
      <c r="P69" s="74">
        <f>SUM(L69:O69)</f>
        <v>5252</v>
      </c>
      <c r="Q69" s="116"/>
      <c r="R69" s="1"/>
    </row>
    <row r="70" spans="1:32" ht="24.95" customHeight="1" x14ac:dyDescent="0.25">
      <c r="A70" s="1"/>
      <c r="B70" s="117"/>
      <c r="C70" s="118">
        <v>1</v>
      </c>
      <c r="D70" s="247" t="s">
        <v>74</v>
      </c>
      <c r="E70" s="248"/>
      <c r="F70" s="248"/>
      <c r="G70" s="249"/>
      <c r="H70" s="119"/>
      <c r="I70" s="119"/>
      <c r="J70" s="119"/>
      <c r="K70" s="119"/>
      <c r="L70" s="94">
        <f>SUM(L69)</f>
        <v>1803</v>
      </c>
      <c r="M70" s="94">
        <f>SUM(M69)</f>
        <v>2321.9</v>
      </c>
      <c r="N70" s="94">
        <f>SUM(N69)</f>
        <v>1127.0999999999999</v>
      </c>
      <c r="O70" s="94"/>
      <c r="P70" s="94">
        <f>SUM(P69)</f>
        <v>5252</v>
      </c>
      <c r="Q70" s="119"/>
      <c r="R70" s="1"/>
    </row>
    <row r="71" spans="1:32" ht="40.5" customHeight="1" x14ac:dyDescent="0.25">
      <c r="A71" s="1"/>
      <c r="B71" s="250" t="s">
        <v>24</v>
      </c>
      <c r="C71" s="120" t="s">
        <v>145</v>
      </c>
      <c r="D71" s="253" t="s">
        <v>146</v>
      </c>
      <c r="E71" s="253" t="s">
        <v>115</v>
      </c>
      <c r="F71" s="255" t="s">
        <v>147</v>
      </c>
      <c r="G71" s="256"/>
      <c r="H71" s="253" t="s">
        <v>148</v>
      </c>
      <c r="I71" s="253" t="s">
        <v>148</v>
      </c>
      <c r="J71" s="253" t="s">
        <v>149</v>
      </c>
      <c r="K71" s="60" t="s">
        <v>15</v>
      </c>
      <c r="L71" s="121"/>
      <c r="M71" s="121"/>
      <c r="N71" s="122"/>
      <c r="O71" s="122" t="s">
        <v>15</v>
      </c>
      <c r="P71" s="121"/>
      <c r="Q71" s="250" t="s">
        <v>120</v>
      </c>
      <c r="R71" s="1"/>
    </row>
    <row r="72" spans="1:32" ht="46.5" customHeight="1" x14ac:dyDescent="0.25">
      <c r="A72" s="1"/>
      <c r="B72" s="251"/>
      <c r="C72" s="120" t="s">
        <v>150</v>
      </c>
      <c r="D72" s="185"/>
      <c r="E72" s="185"/>
      <c r="F72" s="257"/>
      <c r="G72" s="258"/>
      <c r="H72" s="185"/>
      <c r="I72" s="185"/>
      <c r="J72" s="185"/>
      <c r="K72" s="60"/>
      <c r="L72" s="121"/>
      <c r="M72" s="121"/>
      <c r="N72" s="122"/>
      <c r="O72" s="122"/>
      <c r="P72" s="121"/>
      <c r="Q72" s="251"/>
      <c r="R72" s="1"/>
    </row>
    <row r="73" spans="1:32" ht="39" customHeight="1" x14ac:dyDescent="0.25">
      <c r="A73" s="1"/>
      <c r="B73" s="251"/>
      <c r="C73" s="120" t="s">
        <v>151</v>
      </c>
      <c r="D73" s="185"/>
      <c r="E73" s="185"/>
      <c r="F73" s="257"/>
      <c r="G73" s="258"/>
      <c r="H73" s="185"/>
      <c r="I73" s="185"/>
      <c r="J73" s="185"/>
      <c r="K73" s="60"/>
      <c r="L73" s="121"/>
      <c r="M73" s="121"/>
      <c r="N73" s="122"/>
      <c r="O73" s="122"/>
      <c r="P73" s="121"/>
      <c r="Q73" s="251"/>
      <c r="R73" s="1"/>
    </row>
    <row r="74" spans="1:32" ht="33.75" customHeight="1" x14ac:dyDescent="0.25">
      <c r="A74" s="1"/>
      <c r="B74" s="252"/>
      <c r="C74" s="120" t="s">
        <v>152</v>
      </c>
      <c r="D74" s="254"/>
      <c r="E74" s="254"/>
      <c r="F74" s="259"/>
      <c r="G74" s="260"/>
      <c r="H74" s="254"/>
      <c r="I74" s="254"/>
      <c r="J74" s="254"/>
      <c r="K74" s="60"/>
      <c r="L74" s="121"/>
      <c r="M74" s="121"/>
      <c r="N74" s="122"/>
      <c r="O74" s="122"/>
      <c r="P74" s="121"/>
      <c r="Q74" s="252"/>
      <c r="R74" s="1"/>
    </row>
    <row r="75" spans="1:32" s="26" customFormat="1" ht="24.95" customHeight="1" x14ac:dyDescent="0.25">
      <c r="A75" s="1"/>
      <c r="B75" s="186">
        <v>4</v>
      </c>
      <c r="C75" s="187"/>
      <c r="D75" s="188" t="s">
        <v>74</v>
      </c>
      <c r="E75" s="189"/>
      <c r="F75" s="189"/>
      <c r="G75" s="189"/>
      <c r="H75" s="43" t="s">
        <v>15</v>
      </c>
      <c r="I75" s="43" t="s">
        <v>15</v>
      </c>
      <c r="J75" s="43" t="s">
        <v>15</v>
      </c>
      <c r="K75" s="44" t="s">
        <v>15</v>
      </c>
      <c r="L75" s="123"/>
      <c r="M75" s="123"/>
      <c r="N75" s="44"/>
      <c r="O75" s="44"/>
      <c r="P75" s="123"/>
      <c r="Q75" s="47" t="s">
        <v>15</v>
      </c>
      <c r="R75" s="1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s="26" customFormat="1" ht="90" customHeight="1" x14ac:dyDescent="0.25">
      <c r="A76" s="1"/>
      <c r="B76" s="36" t="s">
        <v>25</v>
      </c>
      <c r="C76" s="95" t="s">
        <v>153</v>
      </c>
      <c r="D76" s="36" t="s">
        <v>94</v>
      </c>
      <c r="E76" s="96" t="s">
        <v>115</v>
      </c>
      <c r="F76" s="226" t="s">
        <v>154</v>
      </c>
      <c r="G76" s="227"/>
      <c r="H76" s="62" t="s">
        <v>155</v>
      </c>
      <c r="I76" s="62" t="s">
        <v>156</v>
      </c>
      <c r="J76" s="62" t="s">
        <v>157</v>
      </c>
      <c r="K76" s="33"/>
      <c r="L76" s="33"/>
      <c r="M76" s="12">
        <v>432.34399999999999</v>
      </c>
      <c r="N76" s="12">
        <v>6662</v>
      </c>
      <c r="O76" s="12">
        <v>1369</v>
      </c>
      <c r="P76" s="98">
        <f>SUM(M76:O76)</f>
        <v>8463.344000000001</v>
      </c>
      <c r="Q76" s="62"/>
      <c r="R76" s="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s="26" customFormat="1" ht="24.95" customHeight="1" x14ac:dyDescent="0.25">
      <c r="A77" s="1"/>
      <c r="B77" s="63"/>
      <c r="C77" s="64">
        <v>1</v>
      </c>
      <c r="D77" s="261" t="s">
        <v>74</v>
      </c>
      <c r="E77" s="262"/>
      <c r="F77" s="262"/>
      <c r="G77" s="263"/>
      <c r="H77" s="43"/>
      <c r="I77" s="43"/>
      <c r="J77" s="43"/>
      <c r="K77" s="44"/>
      <c r="L77" s="123"/>
      <c r="M77" s="45">
        <f>SUM(M76)</f>
        <v>432.34399999999999</v>
      </c>
      <c r="N77" s="45">
        <f>SUM(N76)</f>
        <v>6662</v>
      </c>
      <c r="O77" s="45">
        <f>O76</f>
        <v>1369</v>
      </c>
      <c r="P77" s="45">
        <f>SUM(P76)</f>
        <v>8463.344000000001</v>
      </c>
      <c r="Q77" s="47"/>
      <c r="R77" s="1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s="26" customFormat="1" ht="47.25" x14ac:dyDescent="0.25">
      <c r="A78" s="1"/>
      <c r="B78" s="175" t="s">
        <v>26</v>
      </c>
      <c r="C78" s="32" t="s">
        <v>158</v>
      </c>
      <c r="D78" s="175" t="s">
        <v>146</v>
      </c>
      <c r="E78" s="232" t="s">
        <v>115</v>
      </c>
      <c r="F78" s="232" t="s">
        <v>159</v>
      </c>
      <c r="G78" s="232"/>
      <c r="H78" s="264" t="s">
        <v>119</v>
      </c>
      <c r="I78" s="264" t="s">
        <v>160</v>
      </c>
      <c r="J78" s="264" t="s">
        <v>161</v>
      </c>
      <c r="K78" s="124"/>
      <c r="L78" s="125"/>
      <c r="M78" s="126">
        <v>860.16</v>
      </c>
      <c r="N78" s="126">
        <v>772.7</v>
      </c>
      <c r="O78" s="126">
        <v>507.2</v>
      </c>
      <c r="P78" s="98">
        <f>SUM(M78:O78)</f>
        <v>2140.06</v>
      </c>
      <c r="Q78" s="264" t="s">
        <v>120</v>
      </c>
      <c r="R78" s="1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26" customFormat="1" ht="47.25" x14ac:dyDescent="0.25">
      <c r="A79" s="1"/>
      <c r="B79" s="175"/>
      <c r="C79" s="32" t="s">
        <v>162</v>
      </c>
      <c r="D79" s="175"/>
      <c r="E79" s="232"/>
      <c r="F79" s="232"/>
      <c r="G79" s="232"/>
      <c r="H79" s="264"/>
      <c r="I79" s="264"/>
      <c r="J79" s="264"/>
      <c r="K79" s="124"/>
      <c r="L79" s="125"/>
      <c r="M79" s="127">
        <v>1294.2850000000001</v>
      </c>
      <c r="N79" s="127">
        <v>1283.24</v>
      </c>
      <c r="O79" s="124"/>
      <c r="P79" s="98">
        <f t="shared" ref="P79:P83" si="3">SUM(M79:O79)</f>
        <v>2577.5250000000001</v>
      </c>
      <c r="Q79" s="264"/>
      <c r="R79" s="1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s="26" customFormat="1" ht="47.25" x14ac:dyDescent="0.25">
      <c r="A80" s="1"/>
      <c r="B80" s="175"/>
      <c r="C80" s="32" t="s">
        <v>163</v>
      </c>
      <c r="D80" s="175"/>
      <c r="E80" s="232"/>
      <c r="F80" s="232"/>
      <c r="G80" s="232"/>
      <c r="H80" s="264"/>
      <c r="I80" s="264"/>
      <c r="J80" s="264"/>
      <c r="K80" s="124"/>
      <c r="L80" s="125"/>
      <c r="M80" s="127">
        <v>457.70800000000003</v>
      </c>
      <c r="N80" s="127">
        <v>500</v>
      </c>
      <c r="O80" s="124"/>
      <c r="P80" s="98">
        <f t="shared" si="3"/>
        <v>957.70800000000008</v>
      </c>
      <c r="Q80" s="264"/>
      <c r="R80" s="1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s="26" customFormat="1" ht="47.25" x14ac:dyDescent="0.25">
      <c r="A81" s="1"/>
      <c r="B81" s="175"/>
      <c r="C81" s="32" t="s">
        <v>164</v>
      </c>
      <c r="D81" s="175"/>
      <c r="E81" s="232"/>
      <c r="F81" s="232"/>
      <c r="G81" s="232"/>
      <c r="H81" s="264"/>
      <c r="I81" s="264"/>
      <c r="J81" s="264"/>
      <c r="K81" s="124"/>
      <c r="L81" s="125"/>
      <c r="M81" s="127">
        <v>818.22699999999998</v>
      </c>
      <c r="N81" s="127">
        <v>830</v>
      </c>
      <c r="O81" s="124"/>
      <c r="P81" s="98">
        <f t="shared" si="3"/>
        <v>1648.2269999999999</v>
      </c>
      <c r="Q81" s="264"/>
      <c r="R81" s="1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s="26" customFormat="1" ht="47.25" x14ac:dyDescent="0.25">
      <c r="A82" s="1"/>
      <c r="B82" s="175"/>
      <c r="C82" s="32" t="s">
        <v>165</v>
      </c>
      <c r="D82" s="175"/>
      <c r="E82" s="232"/>
      <c r="F82" s="232"/>
      <c r="G82" s="232"/>
      <c r="H82" s="264"/>
      <c r="I82" s="264"/>
      <c r="J82" s="264"/>
      <c r="K82" s="124"/>
      <c r="L82" s="125"/>
      <c r="M82" s="127">
        <v>450</v>
      </c>
      <c r="N82" s="127">
        <v>451</v>
      </c>
      <c r="O82" s="124"/>
      <c r="P82" s="98">
        <f t="shared" si="3"/>
        <v>901</v>
      </c>
      <c r="Q82" s="264"/>
      <c r="R82" s="1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s="26" customFormat="1" ht="36" customHeight="1" x14ac:dyDescent="0.25">
      <c r="A83" s="1"/>
      <c r="B83" s="175"/>
      <c r="C83" s="32" t="s">
        <v>166</v>
      </c>
      <c r="D83" s="175"/>
      <c r="E83" s="232"/>
      <c r="F83" s="232"/>
      <c r="G83" s="232"/>
      <c r="H83" s="264"/>
      <c r="I83" s="264"/>
      <c r="J83" s="264"/>
      <c r="K83" s="124"/>
      <c r="L83" s="125"/>
      <c r="M83" s="127">
        <v>536.17499999999995</v>
      </c>
      <c r="N83" s="127">
        <v>545</v>
      </c>
      <c r="O83" s="124"/>
      <c r="P83" s="98">
        <f t="shared" si="3"/>
        <v>1081.175</v>
      </c>
      <c r="Q83" s="264"/>
      <c r="R83" s="1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26" customFormat="1" ht="24.95" customHeight="1" x14ac:dyDescent="0.25">
      <c r="A84" s="1"/>
      <c r="B84" s="186">
        <v>6</v>
      </c>
      <c r="C84" s="187"/>
      <c r="D84" s="269" t="s">
        <v>74</v>
      </c>
      <c r="E84" s="270"/>
      <c r="F84" s="270"/>
      <c r="G84" s="270"/>
      <c r="H84" s="43" t="s">
        <v>15</v>
      </c>
      <c r="I84" s="43" t="s">
        <v>15</v>
      </c>
      <c r="J84" s="43" t="s">
        <v>15</v>
      </c>
      <c r="K84" s="44" t="s">
        <v>15</v>
      </c>
      <c r="L84" s="44" t="s">
        <v>15</v>
      </c>
      <c r="M84" s="45">
        <f>M78+M79+M80+M81+M82+M83</f>
        <v>4416.5550000000003</v>
      </c>
      <c r="N84" s="45">
        <f>N78+N79+N80+N81+N82+N83</f>
        <v>4381.9400000000005</v>
      </c>
      <c r="O84" s="128">
        <f>O78</f>
        <v>507.2</v>
      </c>
      <c r="P84" s="45">
        <f>P78+P79+P80+P81+P82+P83</f>
        <v>9305.6949999999997</v>
      </c>
      <c r="Q84" s="47" t="s">
        <v>15</v>
      </c>
      <c r="R84" s="1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26" customFormat="1" ht="129" customHeight="1" thickBot="1" x14ac:dyDescent="0.3">
      <c r="A85" s="1"/>
      <c r="B85" s="36" t="s">
        <v>27</v>
      </c>
      <c r="C85" s="95" t="s">
        <v>167</v>
      </c>
      <c r="D85" s="36" t="s">
        <v>146</v>
      </c>
      <c r="E85" s="96" t="s">
        <v>115</v>
      </c>
      <c r="F85" s="271" t="s">
        <v>168</v>
      </c>
      <c r="G85" s="272"/>
      <c r="H85" s="62" t="s">
        <v>161</v>
      </c>
      <c r="I85" s="62" t="s">
        <v>169</v>
      </c>
      <c r="J85" s="62" t="s">
        <v>136</v>
      </c>
      <c r="K85" s="33"/>
      <c r="L85" s="12">
        <v>637.1</v>
      </c>
      <c r="M85" s="12">
        <v>7613.7240000000002</v>
      </c>
      <c r="N85" s="12">
        <v>5681.7</v>
      </c>
      <c r="O85" s="12">
        <v>1707.9</v>
      </c>
      <c r="P85" s="98">
        <f>SUM(L85:O85)</f>
        <v>15640.424000000001</v>
      </c>
      <c r="Q85" s="62"/>
      <c r="R85" s="1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s="26" customFormat="1" ht="24.95" customHeight="1" thickBot="1" x14ac:dyDescent="0.3">
      <c r="A86" s="1"/>
      <c r="B86" s="286">
        <v>1</v>
      </c>
      <c r="C86" s="287"/>
      <c r="D86" s="288" t="s">
        <v>74</v>
      </c>
      <c r="E86" s="289"/>
      <c r="F86" s="289"/>
      <c r="G86" s="289"/>
      <c r="H86" s="129" t="s">
        <v>15</v>
      </c>
      <c r="I86" s="129" t="s">
        <v>15</v>
      </c>
      <c r="J86" s="129" t="s">
        <v>15</v>
      </c>
      <c r="K86" s="130" t="s">
        <v>15</v>
      </c>
      <c r="L86" s="131">
        <f>L85</f>
        <v>637.1</v>
      </c>
      <c r="M86" s="131">
        <f>M85</f>
        <v>7613.7240000000002</v>
      </c>
      <c r="N86" s="131">
        <f>N85</f>
        <v>5681.7</v>
      </c>
      <c r="O86" s="131">
        <f>O85</f>
        <v>1707.9</v>
      </c>
      <c r="P86" s="131">
        <f>P85</f>
        <v>15640.424000000001</v>
      </c>
      <c r="Q86" s="132" t="s">
        <v>15</v>
      </c>
      <c r="R86" s="1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24.95" customHeight="1" thickBot="1" x14ac:dyDescent="0.3">
      <c r="A87" s="1"/>
      <c r="B87" s="237">
        <f>B86+B84+C77+B75+C70</f>
        <v>13</v>
      </c>
      <c r="C87" s="238"/>
      <c r="D87" s="239" t="s">
        <v>170</v>
      </c>
      <c r="E87" s="240"/>
      <c r="F87" s="240"/>
      <c r="G87" s="241"/>
      <c r="H87" s="105" t="s">
        <v>15</v>
      </c>
      <c r="I87" s="106" t="s">
        <v>15</v>
      </c>
      <c r="J87" s="106" t="s">
        <v>15</v>
      </c>
      <c r="K87" s="107" t="s">
        <v>15</v>
      </c>
      <c r="L87" s="108">
        <f>L70+L86</f>
        <v>2440.1</v>
      </c>
      <c r="M87" s="108">
        <f>M86+M84+M77+M70</f>
        <v>14784.522999999999</v>
      </c>
      <c r="N87" s="108">
        <f>N86+N84+N77+N70</f>
        <v>17852.739999999998</v>
      </c>
      <c r="O87" s="108">
        <f>O86+O84+O77</f>
        <v>3584.1</v>
      </c>
      <c r="P87" s="108">
        <f>P86+P84+P77+P70</f>
        <v>38661.463000000003</v>
      </c>
      <c r="Q87" s="133" t="s">
        <v>15</v>
      </c>
      <c r="R87" s="1"/>
      <c r="S87" s="70"/>
      <c r="T87" s="70"/>
      <c r="U87" s="70"/>
      <c r="V87" s="70"/>
      <c r="W87" s="70"/>
    </row>
    <row r="88" spans="1:32" ht="24.95" customHeight="1" x14ac:dyDescent="0.25">
      <c r="A88" s="1"/>
      <c r="B88" s="290" t="s">
        <v>171</v>
      </c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1"/>
    </row>
    <row r="89" spans="1:32" s="48" customFormat="1" ht="57" customHeight="1" x14ac:dyDescent="0.25">
      <c r="A89" s="1"/>
      <c r="B89" s="175" t="s">
        <v>28</v>
      </c>
      <c r="C89" s="134" t="s">
        <v>172</v>
      </c>
      <c r="D89" s="175" t="s">
        <v>87</v>
      </c>
      <c r="E89" s="232" t="s">
        <v>115</v>
      </c>
      <c r="F89" s="232" t="s">
        <v>173</v>
      </c>
      <c r="G89" s="232"/>
      <c r="H89" s="265" t="s">
        <v>174</v>
      </c>
      <c r="I89" s="265" t="s">
        <v>103</v>
      </c>
      <c r="J89" s="265" t="s">
        <v>175</v>
      </c>
      <c r="K89" s="135"/>
      <c r="L89" s="12">
        <v>18.274999999999999</v>
      </c>
      <c r="M89" s="12">
        <v>1592.567</v>
      </c>
      <c r="N89" s="12">
        <v>4180.8</v>
      </c>
      <c r="O89" s="12"/>
      <c r="P89" s="136">
        <f>SUM(L89:O89)</f>
        <v>5791.6419999999998</v>
      </c>
      <c r="Q89" s="266" t="s">
        <v>176</v>
      </c>
      <c r="R89" s="42"/>
    </row>
    <row r="90" spans="1:32" s="48" customFormat="1" ht="36.75" customHeight="1" x14ac:dyDescent="0.25">
      <c r="A90" s="1"/>
      <c r="B90" s="175"/>
      <c r="C90" s="134" t="s">
        <v>177</v>
      </c>
      <c r="D90" s="175"/>
      <c r="E90" s="232"/>
      <c r="F90" s="232"/>
      <c r="G90" s="232"/>
      <c r="H90" s="265"/>
      <c r="I90" s="265"/>
      <c r="J90" s="265"/>
      <c r="K90" s="135"/>
      <c r="L90" s="137"/>
      <c r="M90" s="12"/>
      <c r="N90" s="12">
        <v>9825.8469999999998</v>
      </c>
      <c r="O90" s="12"/>
      <c r="P90" s="136">
        <f t="shared" ref="P90:P97" si="4">SUM(L90:O90)</f>
        <v>9825.8469999999998</v>
      </c>
      <c r="Q90" s="267"/>
      <c r="R90" s="42"/>
    </row>
    <row r="91" spans="1:32" s="48" customFormat="1" ht="24.95" customHeight="1" x14ac:dyDescent="0.25">
      <c r="A91" s="1"/>
      <c r="B91" s="175"/>
      <c r="C91" s="134" t="s">
        <v>178</v>
      </c>
      <c r="D91" s="175"/>
      <c r="E91" s="232"/>
      <c r="F91" s="232"/>
      <c r="G91" s="232"/>
      <c r="H91" s="265"/>
      <c r="I91" s="265"/>
      <c r="J91" s="265"/>
      <c r="K91" s="135"/>
      <c r="L91" s="137"/>
      <c r="M91" s="12"/>
      <c r="N91" s="12">
        <v>3476.5590000000002</v>
      </c>
      <c r="O91" s="12"/>
      <c r="P91" s="136">
        <f t="shared" si="4"/>
        <v>3476.5590000000002</v>
      </c>
      <c r="Q91" s="267"/>
      <c r="R91" s="42"/>
    </row>
    <row r="92" spans="1:32" s="48" customFormat="1" ht="24.95" customHeight="1" x14ac:dyDescent="0.25">
      <c r="A92" s="1"/>
      <c r="B92" s="175"/>
      <c r="C92" s="134" t="s">
        <v>179</v>
      </c>
      <c r="D92" s="175"/>
      <c r="E92" s="232"/>
      <c r="F92" s="232"/>
      <c r="G92" s="232"/>
      <c r="H92" s="265"/>
      <c r="I92" s="265"/>
      <c r="J92" s="265"/>
      <c r="K92" s="135"/>
      <c r="L92" s="137"/>
      <c r="M92" s="12"/>
      <c r="N92" s="12">
        <v>558.47199999999998</v>
      </c>
      <c r="O92" s="12"/>
      <c r="P92" s="136">
        <f t="shared" si="4"/>
        <v>558.47199999999998</v>
      </c>
      <c r="Q92" s="267"/>
      <c r="R92" s="42"/>
    </row>
    <row r="93" spans="1:32" s="48" customFormat="1" ht="24.95" customHeight="1" x14ac:dyDescent="0.25">
      <c r="A93" s="1"/>
      <c r="B93" s="175"/>
      <c r="C93" s="134" t="s">
        <v>180</v>
      </c>
      <c r="D93" s="175"/>
      <c r="E93" s="232"/>
      <c r="F93" s="232"/>
      <c r="G93" s="232"/>
      <c r="H93" s="265"/>
      <c r="I93" s="265"/>
      <c r="J93" s="265"/>
      <c r="K93" s="135"/>
      <c r="L93" s="137"/>
      <c r="M93" s="12"/>
      <c r="N93" s="12">
        <v>2595.712</v>
      </c>
      <c r="O93" s="12"/>
      <c r="P93" s="136">
        <f t="shared" si="4"/>
        <v>2595.712</v>
      </c>
      <c r="Q93" s="267"/>
      <c r="R93" s="42"/>
    </row>
    <row r="94" spans="1:32" s="48" customFormat="1" ht="24.95" customHeight="1" x14ac:dyDescent="0.25">
      <c r="A94" s="1"/>
      <c r="B94" s="175"/>
      <c r="C94" s="134" t="s">
        <v>181</v>
      </c>
      <c r="D94" s="175"/>
      <c r="E94" s="232"/>
      <c r="F94" s="232"/>
      <c r="G94" s="232"/>
      <c r="H94" s="265"/>
      <c r="I94" s="265"/>
      <c r="J94" s="265"/>
      <c r="K94" s="135"/>
      <c r="L94" s="137"/>
      <c r="M94" s="12"/>
      <c r="N94" s="12">
        <v>17.367000000000001</v>
      </c>
      <c r="O94" s="12"/>
      <c r="P94" s="136">
        <f t="shared" si="4"/>
        <v>17.367000000000001</v>
      </c>
      <c r="Q94" s="267"/>
      <c r="R94" s="42"/>
    </row>
    <row r="95" spans="1:32" s="48" customFormat="1" ht="24.95" customHeight="1" x14ac:dyDescent="0.25">
      <c r="A95" s="1"/>
      <c r="B95" s="175"/>
      <c r="C95" s="134" t="s">
        <v>182</v>
      </c>
      <c r="D95" s="175"/>
      <c r="E95" s="232"/>
      <c r="F95" s="232"/>
      <c r="G95" s="232"/>
      <c r="H95" s="265"/>
      <c r="I95" s="265"/>
      <c r="J95" s="265"/>
      <c r="K95" s="135"/>
      <c r="L95" s="137"/>
      <c r="M95" s="12"/>
      <c r="N95" s="12">
        <v>1.895</v>
      </c>
      <c r="O95" s="12"/>
      <c r="P95" s="136">
        <f t="shared" si="4"/>
        <v>1.895</v>
      </c>
      <c r="Q95" s="267"/>
      <c r="R95" s="42"/>
    </row>
    <row r="96" spans="1:32" s="48" customFormat="1" ht="24.95" customHeight="1" x14ac:dyDescent="0.25">
      <c r="A96" s="1"/>
      <c r="B96" s="175"/>
      <c r="C96" s="134" t="s">
        <v>183</v>
      </c>
      <c r="D96" s="175"/>
      <c r="E96" s="232"/>
      <c r="F96" s="232"/>
      <c r="G96" s="232"/>
      <c r="H96" s="265"/>
      <c r="I96" s="265"/>
      <c r="J96" s="265"/>
      <c r="K96" s="135"/>
      <c r="L96" s="137"/>
      <c r="M96" s="12"/>
      <c r="N96" s="12">
        <v>5580.8549999999996</v>
      </c>
      <c r="O96" s="12"/>
      <c r="P96" s="136">
        <f t="shared" si="4"/>
        <v>5580.8549999999996</v>
      </c>
      <c r="Q96" s="267"/>
      <c r="R96" s="42"/>
    </row>
    <row r="97" spans="1:32" s="4" customFormat="1" ht="41.25" customHeight="1" x14ac:dyDescent="0.25">
      <c r="A97" s="1"/>
      <c r="B97" s="175"/>
      <c r="C97" s="134" t="s">
        <v>184</v>
      </c>
      <c r="D97" s="175"/>
      <c r="E97" s="96" t="s">
        <v>185</v>
      </c>
      <c r="F97" s="232"/>
      <c r="G97" s="232"/>
      <c r="H97" s="265"/>
      <c r="I97" s="265"/>
      <c r="J97" s="265"/>
      <c r="K97" s="135"/>
      <c r="L97" s="137"/>
      <c r="M97" s="12"/>
      <c r="N97" s="12">
        <v>1857.8</v>
      </c>
      <c r="O97" s="12"/>
      <c r="P97" s="136">
        <f t="shared" si="4"/>
        <v>1857.8</v>
      </c>
      <c r="Q97" s="268"/>
      <c r="R97" s="1"/>
    </row>
    <row r="98" spans="1:32" s="143" customFormat="1" ht="24.95" customHeight="1" x14ac:dyDescent="0.25">
      <c r="A98" s="1"/>
      <c r="B98" s="138"/>
      <c r="C98" s="139">
        <v>9</v>
      </c>
      <c r="D98" s="228" t="s">
        <v>74</v>
      </c>
      <c r="E98" s="229"/>
      <c r="F98" s="229"/>
      <c r="G98" s="230"/>
      <c r="H98" s="77"/>
      <c r="I98" s="77"/>
      <c r="J98" s="77"/>
      <c r="K98" s="82"/>
      <c r="L98" s="140">
        <f>L89</f>
        <v>18.274999999999999</v>
      </c>
      <c r="M98" s="140">
        <f>SUM(M89:M97)</f>
        <v>1592.567</v>
      </c>
      <c r="N98" s="140">
        <f>N89+N90+N91+N92+N93+N94+N95+N96</f>
        <v>26237.507000000001</v>
      </c>
      <c r="O98" s="141"/>
      <c r="P98" s="141">
        <f>P89+P90+P91+P92+P93+P94+P95+P96</f>
        <v>27848.348999999998</v>
      </c>
      <c r="Q98" s="142"/>
      <c r="R98" s="1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</row>
    <row r="99" spans="1:32" s="48" customFormat="1" ht="37.5" customHeight="1" x14ac:dyDescent="0.25">
      <c r="A99" s="42"/>
      <c r="B99" s="176" t="s">
        <v>29</v>
      </c>
      <c r="C99" s="32" t="s">
        <v>186</v>
      </c>
      <c r="D99" s="221" t="s">
        <v>87</v>
      </c>
      <c r="E99" s="221" t="s">
        <v>115</v>
      </c>
      <c r="F99" s="283" t="s">
        <v>187</v>
      </c>
      <c r="G99" s="284"/>
      <c r="H99" s="221" t="s">
        <v>188</v>
      </c>
      <c r="I99" s="221" t="s">
        <v>189</v>
      </c>
      <c r="J99" s="221" t="s">
        <v>190</v>
      </c>
      <c r="K99" s="72"/>
      <c r="L99" s="74"/>
      <c r="M99" s="74"/>
      <c r="N99" s="74"/>
      <c r="O99" s="74"/>
      <c r="P99" s="74"/>
      <c r="Q99" s="221" t="s">
        <v>120</v>
      </c>
      <c r="R99" s="42"/>
    </row>
    <row r="100" spans="1:32" s="48" customFormat="1" ht="24.95" customHeight="1" x14ac:dyDescent="0.25">
      <c r="A100" s="42"/>
      <c r="B100" s="184"/>
      <c r="C100" s="32" t="s">
        <v>191</v>
      </c>
      <c r="D100" s="194"/>
      <c r="E100" s="194"/>
      <c r="F100" s="195"/>
      <c r="G100" s="196"/>
      <c r="H100" s="194"/>
      <c r="I100" s="194"/>
      <c r="J100" s="194"/>
      <c r="K100" s="72"/>
      <c r="L100" s="74"/>
      <c r="M100" s="74"/>
      <c r="N100" s="74"/>
      <c r="O100" s="74"/>
      <c r="P100" s="74"/>
      <c r="Q100" s="194"/>
      <c r="R100" s="42"/>
    </row>
    <row r="101" spans="1:32" s="48" customFormat="1" ht="43.5" customHeight="1" x14ac:dyDescent="0.25">
      <c r="A101" s="42"/>
      <c r="B101" s="184"/>
      <c r="C101" s="32" t="s">
        <v>192</v>
      </c>
      <c r="D101" s="194"/>
      <c r="E101" s="194"/>
      <c r="F101" s="195"/>
      <c r="G101" s="196"/>
      <c r="H101" s="194"/>
      <c r="I101" s="194"/>
      <c r="J101" s="194"/>
      <c r="K101" s="72"/>
      <c r="L101" s="74"/>
      <c r="M101" s="74"/>
      <c r="N101" s="74"/>
      <c r="O101" s="74"/>
      <c r="P101" s="74"/>
      <c r="Q101" s="194"/>
      <c r="R101" s="42"/>
    </row>
    <row r="102" spans="1:32" s="48" customFormat="1" ht="42" customHeight="1" x14ac:dyDescent="0.25">
      <c r="A102" s="42"/>
      <c r="B102" s="184"/>
      <c r="C102" s="32" t="s">
        <v>193</v>
      </c>
      <c r="D102" s="194"/>
      <c r="E102" s="194"/>
      <c r="F102" s="195"/>
      <c r="G102" s="196"/>
      <c r="H102" s="194"/>
      <c r="I102" s="194"/>
      <c r="J102" s="194"/>
      <c r="K102" s="72"/>
      <c r="L102" s="74"/>
      <c r="M102" s="74"/>
      <c r="N102" s="74"/>
      <c r="O102" s="74"/>
      <c r="P102" s="74"/>
      <c r="Q102" s="194"/>
      <c r="R102" s="42"/>
    </row>
    <row r="103" spans="1:32" s="48" customFormat="1" ht="39.75" customHeight="1" x14ac:dyDescent="0.25">
      <c r="A103" s="42"/>
      <c r="B103" s="210"/>
      <c r="C103" s="32" t="s">
        <v>194</v>
      </c>
      <c r="D103" s="222"/>
      <c r="E103" s="222"/>
      <c r="F103" s="197"/>
      <c r="G103" s="198"/>
      <c r="H103" s="222"/>
      <c r="I103" s="222"/>
      <c r="J103" s="222"/>
      <c r="K103" s="72"/>
      <c r="L103" s="74"/>
      <c r="M103" s="74"/>
      <c r="N103" s="74"/>
      <c r="O103" s="74"/>
      <c r="P103" s="74"/>
      <c r="Q103" s="222"/>
      <c r="R103" s="42"/>
    </row>
    <row r="104" spans="1:32" s="143" customFormat="1" ht="24.95" customHeight="1" x14ac:dyDescent="0.25">
      <c r="A104" s="1"/>
      <c r="B104" s="144"/>
      <c r="C104" s="64">
        <v>5</v>
      </c>
      <c r="D104" s="223" t="s">
        <v>74</v>
      </c>
      <c r="E104" s="224"/>
      <c r="F104" s="224"/>
      <c r="G104" s="225"/>
      <c r="H104" s="80"/>
      <c r="I104" s="80"/>
      <c r="J104" s="80"/>
      <c r="K104" s="80"/>
      <c r="L104" s="94">
        <f>L103+L102+L100+L99</f>
        <v>0</v>
      </c>
      <c r="M104" s="94">
        <f>M103+M102+M101+M100+M99</f>
        <v>0</v>
      </c>
      <c r="N104" s="140">
        <f>N103+N102+N101+N100+N99</f>
        <v>0</v>
      </c>
      <c r="O104" s="145"/>
      <c r="P104" s="145">
        <f>SUM(P99:P103)</f>
        <v>0</v>
      </c>
      <c r="Q104" s="146"/>
      <c r="R104" s="1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</row>
    <row r="105" spans="1:32" s="49" customFormat="1" ht="105" customHeight="1" x14ac:dyDescent="0.25">
      <c r="A105" s="147"/>
      <c r="B105" s="62">
        <v>17</v>
      </c>
      <c r="C105" s="148" t="s">
        <v>195</v>
      </c>
      <c r="D105" s="149" t="s">
        <v>87</v>
      </c>
      <c r="E105" s="149" t="s">
        <v>115</v>
      </c>
      <c r="F105" s="278" t="s">
        <v>196</v>
      </c>
      <c r="G105" s="279"/>
      <c r="H105" s="149" t="s">
        <v>197</v>
      </c>
      <c r="I105" s="149" t="s">
        <v>198</v>
      </c>
      <c r="J105" s="149" t="s">
        <v>199</v>
      </c>
      <c r="K105" s="150" t="s">
        <v>15</v>
      </c>
      <c r="L105" s="151"/>
      <c r="M105" s="151">
        <v>55134.51</v>
      </c>
      <c r="N105" s="152">
        <v>15571.3</v>
      </c>
      <c r="O105" s="153"/>
      <c r="P105" s="153">
        <f>SUM(L105:O105)</f>
        <v>70705.81</v>
      </c>
      <c r="Q105" s="154" t="s">
        <v>200</v>
      </c>
      <c r="R105" s="42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</row>
    <row r="106" spans="1:32" s="56" customFormat="1" ht="24.95" customHeight="1" thickBot="1" x14ac:dyDescent="0.3">
      <c r="A106" s="1"/>
      <c r="B106" s="280">
        <v>1</v>
      </c>
      <c r="C106" s="281"/>
      <c r="D106" s="261" t="s">
        <v>74</v>
      </c>
      <c r="E106" s="262"/>
      <c r="F106" s="262"/>
      <c r="G106" s="263"/>
      <c r="H106" s="43"/>
      <c r="I106" s="43"/>
      <c r="J106" s="43"/>
      <c r="K106" s="44"/>
      <c r="L106" s="45">
        <f>L105</f>
        <v>0</v>
      </c>
      <c r="M106" s="45">
        <f>SUM(M105)</f>
        <v>55134.51</v>
      </c>
      <c r="N106" s="45">
        <f>SUM(N105)</f>
        <v>15571.3</v>
      </c>
      <c r="O106" s="45"/>
      <c r="P106" s="45">
        <f>SUM(P105)</f>
        <v>70705.81</v>
      </c>
      <c r="Q106" s="47"/>
      <c r="R106" s="1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</row>
    <row r="107" spans="1:32" ht="24.95" customHeight="1" thickBot="1" x14ac:dyDescent="0.3">
      <c r="A107" s="1"/>
      <c r="B107" s="237">
        <f>B106+C104+C98</f>
        <v>15</v>
      </c>
      <c r="C107" s="238"/>
      <c r="D107" s="239" t="s">
        <v>201</v>
      </c>
      <c r="E107" s="285"/>
      <c r="F107" s="285"/>
      <c r="G107" s="155" t="s">
        <v>202</v>
      </c>
      <c r="H107" s="105" t="s">
        <v>15</v>
      </c>
      <c r="I107" s="106" t="s">
        <v>15</v>
      </c>
      <c r="J107" s="106" t="s">
        <v>15</v>
      </c>
      <c r="K107" s="107" t="s">
        <v>15</v>
      </c>
      <c r="L107" s="108">
        <f>L98+L104+L106</f>
        <v>18.274999999999999</v>
      </c>
      <c r="M107" s="108">
        <f>M106+M104+M98</f>
        <v>56727.077000000005</v>
      </c>
      <c r="N107" s="108">
        <f>N106+N104+N98</f>
        <v>41808.807000000001</v>
      </c>
      <c r="O107" s="108"/>
      <c r="P107" s="108">
        <f>P106+P104+P98</f>
        <v>98554.159</v>
      </c>
      <c r="Q107" s="109" t="s">
        <v>15</v>
      </c>
      <c r="R107" s="1"/>
      <c r="T107" s="70"/>
      <c r="U107" s="70"/>
      <c r="V107" s="70"/>
      <c r="W107" s="70"/>
      <c r="X107" s="70"/>
    </row>
    <row r="108" spans="1:32" ht="24.95" customHeight="1" thickBot="1" x14ac:dyDescent="0.3">
      <c r="A108" s="1"/>
      <c r="B108" s="273">
        <f>B107+B87+B67+B42</f>
        <v>77</v>
      </c>
      <c r="C108" s="274"/>
      <c r="D108" s="275" t="s">
        <v>203</v>
      </c>
      <c r="E108" s="276"/>
      <c r="F108" s="276"/>
      <c r="G108" s="277"/>
      <c r="H108" s="156" t="s">
        <v>15</v>
      </c>
      <c r="I108" s="157" t="s">
        <v>15</v>
      </c>
      <c r="J108" s="157" t="s">
        <v>15</v>
      </c>
      <c r="K108" s="157" t="s">
        <v>15</v>
      </c>
      <c r="L108" s="158">
        <f>L107+L87+L67+L42</f>
        <v>181821.45357380001</v>
      </c>
      <c r="M108" s="158">
        <f>M107+M87+M67+M42</f>
        <v>318328.28060960001</v>
      </c>
      <c r="N108" s="158">
        <f>N107+N87+N67+N42</f>
        <v>301163.23898999998</v>
      </c>
      <c r="O108" s="159"/>
      <c r="P108" s="158">
        <f>P107+P87+P67+P42</f>
        <v>808074.77317339997</v>
      </c>
      <c r="Q108" s="160" t="s">
        <v>15</v>
      </c>
      <c r="R108" s="1"/>
    </row>
    <row r="109" spans="1:32" ht="14.1" customHeight="1" x14ac:dyDescent="0.25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</row>
    <row r="112" spans="1:32" x14ac:dyDescent="0.25">
      <c r="L112" s="70"/>
      <c r="M112" s="70"/>
      <c r="N112" s="70"/>
      <c r="O112" s="70"/>
      <c r="P112" s="70"/>
    </row>
  </sheetData>
  <mergeCells count="124">
    <mergeCell ref="B108:C108"/>
    <mergeCell ref="D108:G108"/>
    <mergeCell ref="J99:J103"/>
    <mergeCell ref="Q99:Q103"/>
    <mergeCell ref="D104:G104"/>
    <mergeCell ref="F105:G105"/>
    <mergeCell ref="B106:C106"/>
    <mergeCell ref="D106:G106"/>
    <mergeCell ref="E8:E14"/>
    <mergeCell ref="E15:E28"/>
    <mergeCell ref="D98:G98"/>
    <mergeCell ref="B99:B103"/>
    <mergeCell ref="D99:D103"/>
    <mergeCell ref="E99:E103"/>
    <mergeCell ref="F99:G103"/>
    <mergeCell ref="H99:H103"/>
    <mergeCell ref="I99:I103"/>
    <mergeCell ref="B107:C107"/>
    <mergeCell ref="D107:F107"/>
    <mergeCell ref="B86:C86"/>
    <mergeCell ref="D86:G86"/>
    <mergeCell ref="B87:C87"/>
    <mergeCell ref="D87:G87"/>
    <mergeCell ref="B88:Q88"/>
    <mergeCell ref="B89:B97"/>
    <mergeCell ref="D89:D97"/>
    <mergeCell ref="E89:E96"/>
    <mergeCell ref="F89:G97"/>
    <mergeCell ref="H89:H97"/>
    <mergeCell ref="I89:I97"/>
    <mergeCell ref="J89:J97"/>
    <mergeCell ref="Q89:Q97"/>
    <mergeCell ref="I78:I83"/>
    <mergeCell ref="J78:J83"/>
    <mergeCell ref="Q78:Q83"/>
    <mergeCell ref="B84:C84"/>
    <mergeCell ref="D84:G84"/>
    <mergeCell ref="F85:G85"/>
    <mergeCell ref="B75:C75"/>
    <mergeCell ref="D75:G75"/>
    <mergeCell ref="F76:G76"/>
    <mergeCell ref="D77:G77"/>
    <mergeCell ref="B78:B83"/>
    <mergeCell ref="D78:D83"/>
    <mergeCell ref="E78:E83"/>
    <mergeCell ref="F78:G83"/>
    <mergeCell ref="H78:H83"/>
    <mergeCell ref="B68:Q68"/>
    <mergeCell ref="F69:G69"/>
    <mergeCell ref="D70:G70"/>
    <mergeCell ref="B71:B74"/>
    <mergeCell ref="D71:D74"/>
    <mergeCell ref="E71:E74"/>
    <mergeCell ref="F71:G74"/>
    <mergeCell ref="H71:H74"/>
    <mergeCell ref="I71:I74"/>
    <mergeCell ref="J71:J74"/>
    <mergeCell ref="Q71:Q74"/>
    <mergeCell ref="D64:G64"/>
    <mergeCell ref="F65:G65"/>
    <mergeCell ref="B66:C66"/>
    <mergeCell ref="D66:G66"/>
    <mergeCell ref="B67:C67"/>
    <mergeCell ref="D67:G67"/>
    <mergeCell ref="H58:H61"/>
    <mergeCell ref="I58:I61"/>
    <mergeCell ref="J58:J61"/>
    <mergeCell ref="Q58:Q61"/>
    <mergeCell ref="D62:G62"/>
    <mergeCell ref="F63:G63"/>
    <mergeCell ref="D55:G55"/>
    <mergeCell ref="F56:G56"/>
    <mergeCell ref="D57:G57"/>
    <mergeCell ref="B58:B61"/>
    <mergeCell ref="D58:D61"/>
    <mergeCell ref="E58:E61"/>
    <mergeCell ref="F58:G61"/>
    <mergeCell ref="B43:Q43"/>
    <mergeCell ref="B44:B54"/>
    <mergeCell ref="D44:D54"/>
    <mergeCell ref="E44:E54"/>
    <mergeCell ref="F44:G54"/>
    <mergeCell ref="H44:H54"/>
    <mergeCell ref="I44:I54"/>
    <mergeCell ref="J44:J54"/>
    <mergeCell ref="Q44:Q54"/>
    <mergeCell ref="F38:G38"/>
    <mergeCell ref="B39:C39"/>
    <mergeCell ref="D39:G39"/>
    <mergeCell ref="F40:G40"/>
    <mergeCell ref="D41:G41"/>
    <mergeCell ref="B42:C42"/>
    <mergeCell ref="D42:G42"/>
    <mergeCell ref="H30:H36"/>
    <mergeCell ref="I30:I36"/>
    <mergeCell ref="J30:J36"/>
    <mergeCell ref="Q30:Q36"/>
    <mergeCell ref="B37:C37"/>
    <mergeCell ref="D37:G37"/>
    <mergeCell ref="B29:C29"/>
    <mergeCell ref="D29:G29"/>
    <mergeCell ref="B30:B36"/>
    <mergeCell ref="D30:D36"/>
    <mergeCell ref="E30:E36"/>
    <mergeCell ref="F30:G36"/>
    <mergeCell ref="F5:G5"/>
    <mergeCell ref="B6:Q6"/>
    <mergeCell ref="B7:B28"/>
    <mergeCell ref="F7:G28"/>
    <mergeCell ref="H7:H28"/>
    <mergeCell ref="I7:I28"/>
    <mergeCell ref="J7:J28"/>
    <mergeCell ref="Q7:Q28"/>
    <mergeCell ref="D8:D28"/>
    <mergeCell ref="N1:Q1"/>
    <mergeCell ref="B2:Q2"/>
    <mergeCell ref="B3:B4"/>
    <mergeCell ref="C3:C4"/>
    <mergeCell ref="D3:D4"/>
    <mergeCell ref="E3:E4"/>
    <mergeCell ref="F3:G4"/>
    <mergeCell ref="H3:J3"/>
    <mergeCell ref="K3:P3"/>
    <mergeCell ref="Q3:Q4"/>
  </mergeCells>
  <pageMargins left="0.19444444444444445" right="0.19444444444444445" top="0.3888888888888889" bottom="0.19444444444444445" header="0" footer="0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2019-01-18T12:41:57Z</dcterms:created>
  <dcterms:modified xsi:type="dcterms:W3CDTF">2020-02-07T03:47:13Z</dcterms:modified>
</cp:coreProperties>
</file>