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640" yWindow="-15" windowWidth="13995" windowHeight="11580" activeTab="1"/>
  </bookViews>
  <sheets>
    <sheet name="рус" sheetId="1" r:id="rId1"/>
    <sheet name="каз" sheetId="4" r:id="rId2"/>
  </sheets>
  <definedNames>
    <definedName name="_xlnm.Print_Titles" localSheetId="0">рус!$3:$5</definedName>
    <definedName name="_xlnm.Print_Area" localSheetId="1">каз!$A$1:$P$115</definedName>
    <definedName name="_xlnm.Print_Area" localSheetId="0">рус!$B$1:$Q$115</definedName>
  </definedNames>
  <calcPr calcId="144525"/>
</workbook>
</file>

<file path=xl/calcChain.xml><?xml version="1.0" encoding="utf-8"?>
<calcChain xmlns="http://schemas.openxmlformats.org/spreadsheetml/2006/main">
  <c r="O104" i="4" l="1"/>
  <c r="O105" i="4"/>
  <c r="M105" i="4"/>
  <c r="O102" i="4"/>
  <c r="M103" i="4"/>
  <c r="M113" i="4" l="1"/>
  <c r="O110" i="4"/>
  <c r="O113" i="4" s="1"/>
  <c r="O111" i="4"/>
  <c r="O112" i="4"/>
  <c r="O109" i="4"/>
  <c r="P103" i="1" l="1"/>
  <c r="P113" i="1"/>
  <c r="N113" i="1"/>
  <c r="P104" i="1"/>
  <c r="P105" i="1"/>
  <c r="N105" i="1"/>
  <c r="P102" i="1" l="1"/>
  <c r="N103" i="1"/>
  <c r="O107" i="4" l="1"/>
  <c r="M108" i="4"/>
  <c r="A100" i="4"/>
  <c r="L86" i="4"/>
  <c r="L100" i="4" s="1"/>
  <c r="M86" i="4"/>
  <c r="M82" i="4"/>
  <c r="M80" i="4"/>
  <c r="N55" i="4"/>
  <c r="L40" i="4"/>
  <c r="M40" i="4"/>
  <c r="O38" i="4"/>
  <c r="O39" i="4"/>
  <c r="O37" i="4"/>
  <c r="A114" i="4"/>
  <c r="O106" i="4"/>
  <c r="O108" i="4" s="1"/>
  <c r="O103" i="4"/>
  <c r="M99" i="4"/>
  <c r="O98" i="4"/>
  <c r="O97" i="4"/>
  <c r="O96" i="4"/>
  <c r="O95" i="4"/>
  <c r="O94" i="4"/>
  <c r="O93" i="4"/>
  <c r="M91" i="4"/>
  <c r="O90" i="4"/>
  <c r="O89" i="4"/>
  <c r="O87" i="4"/>
  <c r="O85" i="4"/>
  <c r="O84" i="4"/>
  <c r="O83" i="4"/>
  <c r="O81" i="4"/>
  <c r="O82" i="4" s="1"/>
  <c r="O79" i="4"/>
  <c r="O78" i="4"/>
  <c r="O77" i="4"/>
  <c r="O76" i="4"/>
  <c r="A74" i="4"/>
  <c r="M73" i="4"/>
  <c r="L73" i="4"/>
  <c r="L74" i="4" s="1"/>
  <c r="O72" i="4"/>
  <c r="O71" i="4"/>
  <c r="O70" i="4"/>
  <c r="O69" i="4"/>
  <c r="O68" i="4"/>
  <c r="N67" i="4"/>
  <c r="O66" i="4"/>
  <c r="O67" i="4" s="1"/>
  <c r="N65" i="4"/>
  <c r="O64" i="4"/>
  <c r="O65" i="4" s="1"/>
  <c r="M61" i="4"/>
  <c r="O60" i="4"/>
  <c r="O58" i="4"/>
  <c r="O57" i="4"/>
  <c r="A55" i="4"/>
  <c r="M54" i="4"/>
  <c r="L54" i="4"/>
  <c r="K54" i="4"/>
  <c r="J54" i="4"/>
  <c r="O53" i="4"/>
  <c r="O52" i="4"/>
  <c r="O51" i="4"/>
  <c r="O50" i="4"/>
  <c r="O49" i="4"/>
  <c r="O48" i="4"/>
  <c r="O47" i="4"/>
  <c r="O46" i="4"/>
  <c r="O45" i="4"/>
  <c r="O44" i="4"/>
  <c r="O43" i="4"/>
  <c r="O42" i="4"/>
  <c r="L36" i="4"/>
  <c r="K36" i="4"/>
  <c r="J36" i="4"/>
  <c r="J55" i="4" s="1"/>
  <c r="O35" i="4"/>
  <c r="O36" i="4" s="1"/>
  <c r="M34" i="4"/>
  <c r="O34" i="4" s="1"/>
  <c r="O33" i="4"/>
  <c r="O32" i="4"/>
  <c r="O31" i="4"/>
  <c r="O30" i="4"/>
  <c r="O29" i="4"/>
  <c r="O28" i="4"/>
  <c r="O27" i="4"/>
  <c r="O26" i="4"/>
  <c r="O25" i="4"/>
  <c r="O24" i="4"/>
  <c r="O22" i="4"/>
  <c r="O21" i="4"/>
  <c r="O20" i="4"/>
  <c r="O18" i="4"/>
  <c r="O16" i="4"/>
  <c r="O14" i="4"/>
  <c r="O12" i="4"/>
  <c r="O10" i="4"/>
  <c r="O8" i="4"/>
  <c r="O7" i="4"/>
  <c r="M114" i="4" l="1"/>
  <c r="M100" i="4"/>
  <c r="O86" i="4"/>
  <c r="O114" i="4"/>
  <c r="J115" i="4"/>
  <c r="M74" i="4"/>
  <c r="O61" i="4"/>
  <c r="O80" i="4"/>
  <c r="O99" i="4"/>
  <c r="N74" i="4"/>
  <c r="O40" i="4"/>
  <c r="O91" i="4"/>
  <c r="A115" i="4"/>
  <c r="L55" i="4"/>
  <c r="L115" i="4" s="1"/>
  <c r="O73" i="4"/>
  <c r="O54" i="4"/>
  <c r="K55" i="4"/>
  <c r="K115" i="4" s="1"/>
  <c r="N115" i="4"/>
  <c r="M55" i="4"/>
  <c r="O100" i="4" l="1"/>
  <c r="O74" i="4"/>
  <c r="O55" i="4"/>
  <c r="P107" i="1"/>
  <c r="O115" i="4" l="1"/>
  <c r="N108" i="1"/>
  <c r="P106" i="1"/>
  <c r="P108" i="1" s="1"/>
  <c r="B114" i="1"/>
  <c r="M86" i="1" l="1"/>
  <c r="M100" i="1" s="1"/>
  <c r="P38" i="1"/>
  <c r="P39" i="1"/>
  <c r="M40" i="1"/>
  <c r="P37" i="1" l="1"/>
  <c r="P40" i="1" s="1"/>
  <c r="P46" i="1" l="1"/>
  <c r="P47" i="1"/>
  <c r="P48" i="1"/>
  <c r="P49" i="1"/>
  <c r="N40" i="1" l="1"/>
  <c r="B55" i="1"/>
  <c r="N91" i="1" l="1"/>
  <c r="P53" i="1"/>
  <c r="P52" i="1"/>
  <c r="P51" i="1"/>
  <c r="P50" i="1"/>
  <c r="P45" i="1"/>
  <c r="P44" i="1"/>
  <c r="P43" i="1"/>
  <c r="P42" i="1"/>
  <c r="P54" i="1" l="1"/>
  <c r="B100" i="1"/>
  <c r="P93" i="1" l="1"/>
  <c r="P94" i="1"/>
  <c r="P95" i="1"/>
  <c r="P96" i="1"/>
  <c r="P97" i="1"/>
  <c r="P98" i="1"/>
  <c r="N99" i="1"/>
  <c r="P81" i="1"/>
  <c r="P82" i="1" s="1"/>
  <c r="N82" i="1"/>
  <c r="P99" i="1" l="1"/>
  <c r="L54" i="1" l="1"/>
  <c r="M54" i="1"/>
  <c r="N54" i="1"/>
  <c r="K54" i="1"/>
  <c r="P85" i="1" l="1"/>
  <c r="P84" i="1"/>
  <c r="P83" i="1"/>
  <c r="P90" i="1"/>
  <c r="P89" i="1"/>
  <c r="P87" i="1"/>
  <c r="P79" i="1"/>
  <c r="P78" i="1"/>
  <c r="P77" i="1"/>
  <c r="P76" i="1"/>
  <c r="P72" i="1"/>
  <c r="P71" i="1"/>
  <c r="P70" i="1"/>
  <c r="P69" i="1"/>
  <c r="P68" i="1"/>
  <c r="P66" i="1"/>
  <c r="P64" i="1"/>
  <c r="P60" i="1"/>
  <c r="P58" i="1"/>
  <c r="P57" i="1"/>
  <c r="P35" i="1"/>
  <c r="P33" i="1"/>
  <c r="P32" i="1"/>
  <c r="P31" i="1"/>
  <c r="P30" i="1"/>
  <c r="P29" i="1"/>
  <c r="P28" i="1"/>
  <c r="P27" i="1"/>
  <c r="P26" i="1"/>
  <c r="P25" i="1"/>
  <c r="P24" i="1"/>
  <c r="P22" i="1"/>
  <c r="P21" i="1"/>
  <c r="P20" i="1"/>
  <c r="P18" i="1"/>
  <c r="P16" i="1"/>
  <c r="P14" i="1"/>
  <c r="P12" i="1"/>
  <c r="P10" i="1"/>
  <c r="P8" i="1"/>
  <c r="P7" i="1"/>
  <c r="N86" i="1"/>
  <c r="N80" i="1"/>
  <c r="M73" i="1"/>
  <c r="M74" i="1" s="1"/>
  <c r="N73" i="1"/>
  <c r="N61" i="1"/>
  <c r="N100" i="1" l="1"/>
  <c r="P91" i="1"/>
  <c r="P73" i="1"/>
  <c r="N74" i="1"/>
  <c r="P86" i="1"/>
  <c r="P61" i="1"/>
  <c r="B74" i="1" l="1"/>
  <c r="N34" i="1" l="1"/>
  <c r="P34" i="1" l="1"/>
  <c r="K36" i="1" l="1"/>
  <c r="K55" i="1" s="1"/>
  <c r="K115" i="1" s="1"/>
  <c r="N55" i="1" l="1"/>
  <c r="P67" i="1" l="1"/>
  <c r="O67" i="1"/>
  <c r="N114" i="1" l="1"/>
  <c r="P80" i="1" l="1"/>
  <c r="P100" i="1" s="1"/>
  <c r="N115" i="1" l="1"/>
  <c r="O65" i="1"/>
  <c r="O74" i="1" s="1"/>
  <c r="O115" i="1" s="1"/>
  <c r="M36" i="1" l="1"/>
  <c r="M55" i="1" s="1"/>
  <c r="M115" i="1" l="1"/>
  <c r="P114" i="1"/>
  <c r="L36" i="1" l="1"/>
  <c r="L55" i="1" s="1"/>
  <c r="L115" i="1" l="1"/>
  <c r="P36" i="1"/>
  <c r="P55" i="1" s="1"/>
  <c r="B115" i="1" l="1"/>
  <c r="P65" i="1" l="1"/>
  <c r="P74" i="1" s="1"/>
  <c r="P115" i="1" l="1"/>
  <c r="M115" i="4"/>
</calcChain>
</file>

<file path=xl/sharedStrings.xml><?xml version="1.0" encoding="utf-8"?>
<sst xmlns="http://schemas.openxmlformats.org/spreadsheetml/2006/main" count="824" uniqueCount="369">
  <si>
    <t/>
  </si>
  <si>
    <t>Аудит эффективности</t>
  </si>
  <si>
    <t>Внешний государственный аудит</t>
  </si>
  <si>
    <t>Информация по привлечению ассистента(ов) гос. аудитора(ов), других органов внешнего гос. аудита, Уполномоченного органа, экспертов и негосударственных аудиторов</t>
  </si>
  <si>
    <t>2020 год</t>
  </si>
  <si>
    <t>2019 год</t>
  </si>
  <si>
    <t>2018 год</t>
  </si>
  <si>
    <t>1 эксперт</t>
  </si>
  <si>
    <t>4 квартал 2020 года</t>
  </si>
  <si>
    <t>Аудит соответствия</t>
  </si>
  <si>
    <t>Аудит финансовой отчетности</t>
  </si>
  <si>
    <t>Аудит эффективности, аудит соответствия</t>
  </si>
  <si>
    <t xml:space="preserve">1.ГУ "Управление общественного здравоохранения города Нур-Султан" </t>
  </si>
  <si>
    <t xml:space="preserve"> Аудит эффективности, аудит соответствия</t>
  </si>
  <si>
    <t>Внешний государственнный аудит</t>
  </si>
  <si>
    <t>1 квартал 2021 года</t>
  </si>
  <si>
    <t>Государственный аудит использования бюджетных средств выделенных аппарату маслихата города Нур-Султан</t>
  </si>
  <si>
    <t>Всего по аудиторскому мероприятию</t>
  </si>
  <si>
    <t>Государственный аудит эффективности использования активов государства и квазигосударственного сектора в Государственном коммунальное предприятии на праве хозяйственного ведения "Астана Су арнасы" акимата города Нур-Султан</t>
  </si>
  <si>
    <t>1. ГКП на ПХВ "Астана су арнасы" акимата города Нур-Султан</t>
  </si>
  <si>
    <t>2. ГКП  на ПХВ "Городская детская больница №2" акимата города Нур-Султан</t>
  </si>
  <si>
    <t>3. ГКП  на ПХВ "Городская поликлиника № 3" акимата города Нур-Султан</t>
  </si>
  <si>
    <t>4. ГКП  на ПХВ "Городская поликлиника № 4" акимата города Нур-Султан</t>
  </si>
  <si>
    <t xml:space="preserve"> 5. ГКП  на ПХВ "Городская поликлиника № 6" акимата города Нур-Султан</t>
  </si>
  <si>
    <t>Государственный аудит консолидированной финансовой отчетности местного бюджета</t>
  </si>
  <si>
    <t>Мемлекеттік аудит объектісі (лері)</t>
  </si>
  <si>
    <t>Аудиторлық іс-шара бойынша мерзімдер
(тоқсандарға бөліне отырып көрсетіледі)</t>
  </si>
  <si>
    <t>Мемлекеттік аудитор(лар)дың ассистентерін,  сыртқы мемлекеттік аудиттің басқа органдарының, Уәкілетті органды, сарапшылар мен мемлекеттік емес аудиторларды тарту бойынша ақпарат</t>
  </si>
  <si>
    <t>2018 жыл</t>
  </si>
  <si>
    <t>2019 жыл</t>
  </si>
  <si>
    <t>2020 жыл</t>
  </si>
  <si>
    <t>Тексеру комиссиясының мүшесі - Қ.Ы. Кенжин</t>
  </si>
  <si>
    <t>Аудиторлық іс-шараның барлығы</t>
  </si>
  <si>
    <t>Тиімділік аудиті</t>
  </si>
  <si>
    <t xml:space="preserve">Тексеру комиссиясының мүшесі - Е.В. Лебо </t>
  </si>
  <si>
    <t>Сыртқы мемлекеттік аудит</t>
  </si>
  <si>
    <t>1 сарапшы</t>
  </si>
  <si>
    <t>2020 жылғы 4-тоқсан</t>
  </si>
  <si>
    <t xml:space="preserve">Тексеру комиссиясының мүшесі - А.Т. Молдашев </t>
  </si>
  <si>
    <t>Қарсы тексеру</t>
  </si>
  <si>
    <t>2020 жылғы 3-4 тоқсан</t>
  </si>
  <si>
    <t>2020 жылғы 4-тоқсан 2021 жылғы 1-тоқсан</t>
  </si>
  <si>
    <t>ТК мүшесі бойынша барлығы</t>
  </si>
  <si>
    <t>1. ГУ «Аппарат акима района «Алматы» города Нур-Султан»</t>
  </si>
  <si>
    <t>2. ГУ «Аппарат акима района «Байқоңыр» города Нур-Султан»</t>
  </si>
  <si>
    <t>4. ГУ «Аппарат акима района «Сарыарка» города Нур-Султан»</t>
  </si>
  <si>
    <t>Государственный аудит использования бюджетных средств аппаратами акимов районов города Нур-Султан в рамках антикризисных мер, направленные на обеспечение экономической стабильности и режима чрезвычайного положения</t>
  </si>
  <si>
    <t>1-2 квартал 2021 года</t>
  </si>
  <si>
    <t>Тиімділік аудиті, сәйкестік аудиті</t>
  </si>
  <si>
    <t>2. «Нұр-Сұлтан қаласы бойынша «Байқоңыр»  ауданы әкімінің аппараты» ММ</t>
  </si>
  <si>
    <t>3. «Нұр-Сұлтан қаласы бойынша «Есіл»  ауданы әкімінің аппараты» ММ</t>
  </si>
  <si>
    <t>4. «Нұр-Сұлтан қаласы бойынша «Сарыарқа» аудан  ауданы әкімінің аппараты» ММ</t>
  </si>
  <si>
    <t>4 АІШ</t>
  </si>
  <si>
    <t>Перечень объектов государственного аудита на 2021 год</t>
  </si>
  <si>
    <t>2 квартал 2021 года</t>
  </si>
  <si>
    <t>2-3 квартал 2021 года</t>
  </si>
  <si>
    <t>3 квартал 2021 года</t>
  </si>
  <si>
    <t>4 квартал 2021 года</t>
  </si>
  <si>
    <t>2017 год
и ранее</t>
  </si>
  <si>
    <t>2021 год</t>
  </si>
  <si>
    <t xml:space="preserve">4 квартал 2021 года </t>
  </si>
  <si>
    <t>Государственный аудит эффективности использования средств местного бюджета, выделенных государственным органам на выполнение государственного социального заказа</t>
  </si>
  <si>
    <t>Государственный аудит использования средств местного бюджета и активов государства в сфере архитектуры и градостроительства</t>
  </si>
  <si>
    <t>1.Управление цифровизации и государственных услуг</t>
  </si>
  <si>
    <t>2 -3 квартал 2021 года</t>
  </si>
  <si>
    <t>Государственный аудит использования бюджетных средств Управлением цифровизации и государственных услуг</t>
  </si>
  <si>
    <t>Государственный аудит использования бюджетных средств Управлением жилья и жилищной инспекции, а также государственный аудит управления активами государства в его подведомственных организациях</t>
  </si>
  <si>
    <t>Встречная проверка</t>
  </si>
  <si>
    <t>1. ГУ "Управление образования города 
Нур-Султан"</t>
  </si>
  <si>
    <t>Государственный аудит эффективности реализации бюджетных программ в сфере образования в рамках оценки антикризисных мер, направленных на поддержание социально-экономической стабильности</t>
  </si>
  <si>
    <t>3-4 квартал 2020 года</t>
  </si>
  <si>
    <t xml:space="preserve">1 эксперт, ассистент государственного аудитора - 1 работник 
</t>
  </si>
  <si>
    <t xml:space="preserve">ассистент государственного аудитора - 1 работник.
</t>
  </si>
  <si>
    <t>1. Департамент полиции города Нур-Султан</t>
  </si>
  <si>
    <t>1. ГУ "Управление занятости и социальной защиты города Нур-Султан"</t>
  </si>
  <si>
    <t>Государственный аудит эффективности реализации бюджетных программ в сфере занятости, социальной поддержки и внутренней политики в рамках оценки антикризисных мер, направленных на поддержание социально-экономической стабильности</t>
  </si>
  <si>
    <t>2. ГУ "Управление внутренней политики города Нур-Султан"</t>
  </si>
  <si>
    <t>3. КГУ "Центр занятости населения"</t>
  </si>
  <si>
    <t>4. ГУ «Центр ресоциализации лиц, оказавшихся в трудной жизненной ситуации»</t>
  </si>
  <si>
    <t xml:space="preserve">4 квартал 2021 года - </t>
  </si>
  <si>
    <t xml:space="preserve">1 эксперт, ассистент государственного аудитора - 2 работника 
</t>
  </si>
  <si>
    <t>необходивое количество людей</t>
  </si>
  <si>
    <t>период охвата</t>
  </si>
  <si>
    <t>основной</t>
  </si>
  <si>
    <t>заключительный</t>
  </si>
  <si>
    <t>предварительный 30% от основного</t>
  </si>
  <si>
    <t xml:space="preserve">Государственный аудит эффективности управления активами государства в АО "Астана Региональная Электросетевая компания" </t>
  </si>
  <si>
    <t>3-4 квартал 2021 года</t>
  </si>
  <si>
    <t xml:space="preserve">2 эксперта
</t>
  </si>
  <si>
    <t>40 дней</t>
  </si>
  <si>
    <t>2 мес.</t>
  </si>
  <si>
    <t>3 аудитора</t>
  </si>
  <si>
    <t>2 аудитора</t>
  </si>
  <si>
    <t>4 аудитора</t>
  </si>
  <si>
    <t>6 аудиторов</t>
  </si>
  <si>
    <t>12 дней</t>
  </si>
  <si>
    <t>18 дней</t>
  </si>
  <si>
    <t xml:space="preserve">2. ГККП «Ясли-сад № 32 «Балдәурен» акимата города Нур-Султан.
</t>
  </si>
  <si>
    <t>3. ГККП «Ясли-сад № 37 «Арман» акимата города Нур-Султан</t>
  </si>
  <si>
    <t>5. КГУ «Средняя школа № 49» акимата города Нур-Султан</t>
  </si>
  <si>
    <t>6. КГУ «Школа-гимназия № 58 имени Илияса Жансугурова» акимата города Нур-Султан</t>
  </si>
  <si>
    <t>7. ГККП «Политехнический колледж» Управления образования города Нур-Султан</t>
  </si>
  <si>
    <t xml:space="preserve">8. ГККП «Ясли-сад № 50 «Жулдыз» акимата города Нур-Султан </t>
  </si>
  <si>
    <t>9. ГККП «Ясли-сад № 70 «Құлыншақ»» акимата города Нур-Султан</t>
  </si>
  <si>
    <t>10. ГКП на ПХВ «Высший колледж транспорта и коммуникаций» акимата города Нур-Султан</t>
  </si>
  <si>
    <t>11. ГККП «Дворец школьников имени М.Утемисова» акимата города Нур-Султан</t>
  </si>
  <si>
    <t>12. ГККП «Центр детско-юношеского туризма и краеведения» акимата города Нур-Султан</t>
  </si>
  <si>
    <t>13. КГУ «Специальная школа №3» акимата города Нур-Султан</t>
  </si>
  <si>
    <t>14. КГУ «Центр поддержки детей, находящихся в трудной жизненной ситуации» акимата города Нур-Султан</t>
  </si>
  <si>
    <t>15. ГККП «Колледж общественного питания и сервиса» акимата города Нур-Султан</t>
  </si>
  <si>
    <t>16. ГКП на ПХВ «Школа-лицей № 72» акимата города Нур-Султан</t>
  </si>
  <si>
    <t>17. ГКП на ПХВ «Школа-лицей №60» акимата города Нур-Султан</t>
  </si>
  <si>
    <t>18. ГКП на ПХВ «Школа-лицей № 37 имени Сырбая Мауленова» акимата города Нур-Султан</t>
  </si>
  <si>
    <t>19. ГКП на ПХВ «Школа-гимназия № 22» акимата города Нур-Султан</t>
  </si>
  <si>
    <t>3. ТОО "НИПИ "Астанагенплан"</t>
  </si>
  <si>
    <t>2. ТОО "Астанагорархитектура"</t>
  </si>
  <si>
    <t>2. ГККП "Детская музыкальная школа №1"</t>
  </si>
  <si>
    <t>3. ГККП "Детская музыкальная школа №2"</t>
  </si>
  <si>
    <t>4. ГККП "Детская музыкальная школа №3</t>
  </si>
  <si>
    <t>5. ГККП "Школа искусств №1"</t>
  </si>
  <si>
    <t>6. ГККП "Школа искусств №2"</t>
  </si>
  <si>
    <t>7. ГККП Центр детско-юношеского туризма и краеведения</t>
  </si>
  <si>
    <t>8. ГККП ДЮЦ Шыгыс</t>
  </si>
  <si>
    <t>9. КГУ Центр развития одаренности и психологического сопровождения Астана дарыны акимата города Нур-Султан</t>
  </si>
  <si>
    <t>10. ГККП «Детская художественная школа»</t>
  </si>
  <si>
    <t>11. ГККП "Центр модернизации образования"</t>
  </si>
  <si>
    <t>12. ГККП «Дворец школьников им.Аль-Фараби»</t>
  </si>
  <si>
    <t>13. ГККП «Дворец школьников им.М.Утемисова»</t>
  </si>
  <si>
    <t>1. АО «Астана - Региональная Электросетевая Компания»</t>
  </si>
  <si>
    <t>1. Управление внутренней политики города                    Нур-Султан</t>
  </si>
  <si>
    <t>2. ТОО "Рухани Жангыру"</t>
  </si>
  <si>
    <t>3. Управление по вопросам молодежной политики города Нур-Султан</t>
  </si>
  <si>
    <t>4. КГУ «Астана жастары»</t>
  </si>
  <si>
    <t>5. ТОО «Elorda Aqparat»</t>
  </si>
  <si>
    <t>1. Акционерное общество «Астана-Теплотранзит»</t>
  </si>
  <si>
    <t>1. Управление жилья и жилищной инспекции города Нур-Султан</t>
  </si>
  <si>
    <t>2. ГКП «Городская недвижимость»</t>
  </si>
  <si>
    <t>3. ГКП на ПХВ «Жылу» акимата города Нур-Султан</t>
  </si>
  <si>
    <t>4. КГУ "Жилищный фонд"</t>
  </si>
  <si>
    <t>4 АМ</t>
  </si>
  <si>
    <t>2018 проверяли</t>
  </si>
  <si>
    <t>1. ГУ "Управление образования города              Нур-Султан"</t>
  </si>
  <si>
    <t>1. ГКП на ПХВ «Городская станция скорой медицинской помощи»</t>
  </si>
  <si>
    <t>7. ГКП  на ПХВ "Многопрофильная городская больница №3" акимата города Нур-Султан</t>
  </si>
  <si>
    <t>1 мес.</t>
  </si>
  <si>
    <t>10 дней</t>
  </si>
  <si>
    <t>1,05 мес.</t>
  </si>
  <si>
    <t>1,5 мес.</t>
  </si>
  <si>
    <t>15 дней</t>
  </si>
  <si>
    <t>14 дней</t>
  </si>
  <si>
    <t>1 месяц</t>
  </si>
  <si>
    <t>6. ГКП  на ПХВ "Многопрофильная городская больница №1" акимата города Нур-Султан</t>
  </si>
  <si>
    <t xml:space="preserve">10 дней </t>
  </si>
  <si>
    <r>
      <rPr>
        <b/>
        <sz val="14"/>
        <rFont val="Times New Roman"/>
        <family val="1"/>
        <charset val="204"/>
      </rPr>
      <t>№ п/п</t>
    </r>
  </si>
  <si>
    <r>
      <rPr>
        <b/>
        <sz val="14"/>
        <rFont val="Times New Roman"/>
        <family val="1"/>
        <charset val="204"/>
      </rPr>
      <t>Объект(ы) государственного аудита</t>
    </r>
  </si>
  <si>
    <r>
      <rPr>
        <b/>
        <sz val="14"/>
        <rFont val="Times New Roman"/>
        <family val="1"/>
        <charset val="204"/>
      </rPr>
      <t>Тип государственного аудита</t>
    </r>
  </si>
  <si>
    <r>
      <rPr>
        <b/>
        <sz val="14"/>
        <rFont val="Times New Roman"/>
        <family val="1"/>
        <charset val="204"/>
      </rPr>
      <t>Вид проверки</t>
    </r>
  </si>
  <si>
    <r>
      <rPr>
        <b/>
        <sz val="14"/>
        <rFont val="Times New Roman"/>
        <family val="1"/>
        <charset val="204"/>
      </rPr>
      <t>Краткое наименование аудиторского мероприятия</t>
    </r>
  </si>
  <si>
    <r>
      <rPr>
        <b/>
        <sz val="14"/>
        <rFont val="Times New Roman"/>
        <family val="1"/>
        <charset val="204"/>
      </rPr>
      <t>Сроки по аудиторскому мероприятию
(указываются в разбивке по кварталам)</t>
    </r>
  </si>
  <si>
    <r>
      <rPr>
        <b/>
        <sz val="14"/>
        <rFont val="Times New Roman"/>
        <family val="1"/>
        <charset val="204"/>
      </rPr>
      <t>Прогноз по планируемым суммам охвата государственным аудитом бюджетных средств и активов в разрезе по годам (млн. тенге) (не подлежит корректировке в случае изменений)</t>
    </r>
  </si>
  <si>
    <r>
      <rPr>
        <b/>
        <sz val="14"/>
        <rFont val="Times New Roman"/>
        <family val="1"/>
        <charset val="204"/>
      </rPr>
      <t>подготовительный</t>
    </r>
  </si>
  <si>
    <r>
      <rPr>
        <b/>
        <sz val="14"/>
        <rFont val="Times New Roman"/>
        <family val="1"/>
        <charset val="204"/>
      </rPr>
      <t>основной</t>
    </r>
  </si>
  <si>
    <r>
      <rPr>
        <b/>
        <sz val="14"/>
        <rFont val="Times New Roman"/>
        <family val="1"/>
        <charset val="204"/>
      </rPr>
      <t>заключительный</t>
    </r>
  </si>
  <si>
    <r>
      <rPr>
        <b/>
        <sz val="14"/>
        <rFont val="Times New Roman"/>
        <family val="1"/>
        <charset val="204"/>
      </rPr>
      <t>Всего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</si>
  <si>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</si>
  <si>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</si>
  <si>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</si>
  <si>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</si>
  <si>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</si>
  <si>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</si>
  <si>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</si>
  <si>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</si>
  <si>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</si>
  <si>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</si>
  <si>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</si>
  <si>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12</t>
    </r>
  </si>
  <si>
    <r>
      <rPr>
        <b/>
        <sz val="14"/>
        <rFont val="Times New Roman"/>
        <family val="1"/>
        <charset val="204"/>
      </rPr>
      <t>13</t>
    </r>
  </si>
  <si>
    <r>
      <rPr>
        <b/>
        <sz val="14"/>
        <rFont val="Times New Roman"/>
        <family val="1"/>
        <charset val="204"/>
      </rPr>
      <t>14</t>
    </r>
  </si>
  <si>
    <r>
      <rPr>
        <b/>
        <sz val="14"/>
        <rFont val="Times New Roman"/>
        <family val="1"/>
        <charset val="204"/>
      </rPr>
      <t>15</t>
    </r>
  </si>
  <si>
    <r>
      <rPr>
        <b/>
        <sz val="14"/>
        <rFont val="Times New Roman"/>
        <family val="1"/>
        <charset val="204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</si>
  <si>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4"/>
        <rFont val="Times New Roman"/>
        <family val="1"/>
        <charset val="204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</si>
  <si>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4"/>
        <rFont val="Times New Roman"/>
        <family val="1"/>
        <charset val="204"/>
      </rPr>
      <t>18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</si>
  <si>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4"/>
        <rFont val="Times New Roman"/>
        <family val="1"/>
        <charset val="204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</si>
  <si>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4"/>
        <rFont val="Times New Roman"/>
        <family val="1"/>
        <charset val="204"/>
      </rPr>
      <t>Всего по аудиторскому мероприятию</t>
    </r>
  </si>
  <si>
    <r>
      <rPr>
        <b/>
        <sz val="14"/>
        <rFont val="Times New Roman"/>
        <family val="1"/>
        <charset val="204"/>
      </rPr>
      <t>Лебо Е.В. - Член Ревизионной комиссии</t>
    </r>
  </si>
  <si>
    <r>
      <rPr>
        <sz val="14"/>
        <rFont val="Times New Roman"/>
        <family val="1"/>
        <charset val="204"/>
      </rPr>
      <t>Внешний государственный аудит</t>
    </r>
  </si>
  <si>
    <r>
      <rPr>
        <b/>
        <sz val="14"/>
        <rFont val="Times New Roman"/>
        <family val="1"/>
        <charset val="204"/>
      </rPr>
      <t>Молдашев А.Т. - Член Ревизионной комиссии</t>
    </r>
  </si>
  <si>
    <r>
      <rPr>
        <b/>
        <sz val="14"/>
        <rFont val="Times New Roman"/>
        <family val="1"/>
        <charset val="204"/>
      </rPr>
      <t>Токбергенов А.А. - Член Ревизионной комиссии</t>
    </r>
  </si>
  <si>
    <r>
      <rPr>
        <b/>
        <sz val="14"/>
        <rFont val="Times New Roman"/>
        <family val="1"/>
        <charset val="204"/>
      </rPr>
      <t>Всего по Члену РК</t>
    </r>
  </si>
  <si>
    <t>Всего по Члену РК                                                                          5 АМ</t>
  </si>
  <si>
    <t>2. Региональный филиал АО "Фонд развития предпринимательства "Даму" по г. Нур-Султан</t>
  </si>
  <si>
    <t>3. ТОО "Городской центр развития инвестиций Astana Invest"</t>
  </si>
  <si>
    <t xml:space="preserve">4. ТОО "Астана Ырыс" </t>
  </si>
  <si>
    <t>Р/с №</t>
  </si>
  <si>
    <t>Мемлекеттік аудиттің типі</t>
  </si>
  <si>
    <t>Тексерудің түрі</t>
  </si>
  <si>
    <t>Аудиторлық іс-шараның қысқаша атауы</t>
  </si>
  <si>
    <t>Мемлекеттік аудитпен қамтылатын бюджет қаражатының және активтердің жоспарланған сомалары бойынша болжам, жылдар бөлінісінде (млн. теңге)
(өзгерістер болған жағдайда түзетуге жатпайды)</t>
  </si>
  <si>
    <t>қажетті адамдар саны</t>
  </si>
  <si>
    <t>қамту кезеңі</t>
  </si>
  <si>
    <t>дайындық</t>
  </si>
  <si>
    <t>негізгі</t>
  </si>
  <si>
    <t>қорытынды</t>
  </si>
  <si>
    <t>2017 жыл
және алдында</t>
  </si>
  <si>
    <t>2021 жыл</t>
  </si>
  <si>
    <t>Барлығы</t>
  </si>
  <si>
    <t>негізгінің алдын ала 30%-ы</t>
  </si>
  <si>
    <t>1. "Нұр-Сұлтан қаласының Білім басқармасы" ММ</t>
  </si>
  <si>
    <t>Әлеуметтік-экономикалық тұрақтылықты қолдауға бағытталған дағдарысқа қарсы шараларды бағалау шеңберінде білім беру саласындағы бюджеттік бағдарламаларды іске асыру тиімділігіне мемлекеттік аудит</t>
  </si>
  <si>
    <t>2021 жылғы 1 тоқсан</t>
  </si>
  <si>
    <t>1 сарапшы, мемлекеттік аудитордың ассистенті - 1 қызметкер</t>
  </si>
  <si>
    <t>2. Нұр-Сұлтан қаласы әкімдігінің "№ 32 "Балдәурен" балабақшасы" МКҚК</t>
  </si>
  <si>
    <t>3. Нұр-Сұлтан қаласы әкімдігінің "№ 37 "Арман" балабақшасы" МКҚК</t>
  </si>
  <si>
    <t>4. Нұр-Сұлтан қаласы әкімдігінің "№ 84 мектеп-лицейі" КММ</t>
  </si>
  <si>
    <t>5. Нұр-Сұлтан қаласы әкімдігінің "№ 49 орта мектебі" КММ</t>
  </si>
  <si>
    <t>6. Нұр-Сұлтан қаласы әкімдігінің "Ілияс Жансүгіров атындағы № 58 мектеп-гимназиясы" КММ</t>
  </si>
  <si>
    <t>7. Нұр-Сұлтан қаласы Білім басқармасының "Политехникалық колледжі" МКҚК</t>
  </si>
  <si>
    <t>8. Нұр-Сұлтан қаласы әкімдігінің "№ 50 "Жұлдыз" балабақшасы" МКҚК</t>
  </si>
  <si>
    <t>13. Нұр-Сұлтан қаласы әкімдігінің "№3 арнайы мектебі" КММ</t>
  </si>
  <si>
    <t>14. Нұр-Сұлтан қаласы әкімдігінің "Өмірлік қиын жағдайда жүрген балаларды қолдау орталығы" КММ</t>
  </si>
  <si>
    <t>15. Нұр-Сұлтан қаласы әкімдігінің "Қоғамдық тамақтандыру және сервис колледжі" МКҚК</t>
  </si>
  <si>
    <t>16. Нұр-Сұлтан қаласы әкімдігінің ШЖҚ "№ 72 мектеп-лицей" МКК</t>
  </si>
  <si>
    <t>17. Нұр-Сұлтан қаласы әкімдігінің ШЖҚ "№60 мектеп-лицей" МКК</t>
  </si>
  <si>
    <t>18. Нұр-Сұлтан қаласы әкімдігінің ШЖҚ "Сырбай Мәуленов атындағы № 37 мектеп-лицей" МКК</t>
  </si>
  <si>
    <t>19. Нұр-Сұлтан қаласы әкімдігінің ШЖҚ "№ 22 мектеп-гимназия" МКК</t>
  </si>
  <si>
    <t>1. "Нұр-Сұлтан қаласы мәслихатының аппараты" ММ</t>
  </si>
  <si>
    <t>Нұр-Сұлтан қаласы мәслихатының аппаратына бөлінген бюджет қаражатының пайдаланылуына мемлекеттік аудит</t>
  </si>
  <si>
    <t>2021 жылғы 1-тоқсан</t>
  </si>
  <si>
    <t xml:space="preserve">мемлекеттік аудитордың ассистенті-1 қызметкер.
</t>
  </si>
  <si>
    <t>2021 жылғы 1-2 тоқсан</t>
  </si>
  <si>
    <t>3 аудитор</t>
  </si>
  <si>
    <t>10 күн</t>
  </si>
  <si>
    <t>2021 жылғы 2-тоқсан</t>
  </si>
  <si>
    <t>2021 жылғы 2-3 тоқсан</t>
  </si>
  <si>
    <t>2021 жылғы 3-тоқсан</t>
  </si>
  <si>
    <t>2 аудитор</t>
  </si>
  <si>
    <t>2021 жылғы 4-тоқсан</t>
  </si>
  <si>
    <t>4 аудитор</t>
  </si>
  <si>
    <t>15 күн</t>
  </si>
  <si>
    <t>14 күн</t>
  </si>
  <si>
    <t>2. "№1 Балалар музыка мектебі" МКҚК</t>
  </si>
  <si>
    <t>3. "№2 Балалар музыка мектебі" МКҚК</t>
  </si>
  <si>
    <t>4. "№3 Балалар музыка мектебі" МКҚК</t>
  </si>
  <si>
    <t>5. "№1 өнер мектебі" МКҚК</t>
  </si>
  <si>
    <t>6. "№2 өнер мектебі" МКҚК</t>
  </si>
  <si>
    <t>7. Нұр-Сұлтан қаласы әкімдігінің "Балалар мен жасөспірімдердің туризм және өлкетану орталығы" МКҚК</t>
  </si>
  <si>
    <t>8.  "Шыгыс" БЖО МКҚК</t>
  </si>
  <si>
    <t>9. Нұр-Сұлтан қаласы әкімдігінің "Астана дарыны дарындылықты дамыту және психологиялық сүйемелдеу орталығы" КММ</t>
  </si>
  <si>
    <t>10. "Балалар көркемсурет мектебі" МКҚК</t>
  </si>
  <si>
    <t>11. "Білім беруді жаңғырту орталығы" МКҚК</t>
  </si>
  <si>
    <t>12. "Әл-Фараби атындағы Оқушылар сарайы" МКҚК</t>
  </si>
  <si>
    <t>13. "М. Өтемісұлы атындағы Оқушылар сарайы" МКҚК</t>
  </si>
  <si>
    <t>1. "Нұр-Сұлтан қаласының Жұмыспен қамту және әлеуметтік қорғау басқармасы" ММ</t>
  </si>
  <si>
    <t>2. "Нұр-Сұлтан қаласының Ішкі саясат басқармасы" ММ</t>
  </si>
  <si>
    <t>3. "Халықты жұмыспен қамту орталығы" КММ</t>
  </si>
  <si>
    <t>4. "Өмірлік қиын жағдайға тап болған адамдарды қайта әлеуметтендіру орталығы" ММ</t>
  </si>
  <si>
    <t>1. "Нұр-Сұлтан қаласының Қаржы басқармасы" ММ</t>
  </si>
  <si>
    <t>Қаржылық есептілік аудиті</t>
  </si>
  <si>
    <t>1 ай</t>
  </si>
  <si>
    <t>1. Нұр-Сұлтан қаласы әкімдігінің "ЖасНұр өндірістік-шаруашылық кәсіпорны" МКҚК</t>
  </si>
  <si>
    <t>2021 жылғы 2 тоқсан</t>
  </si>
  <si>
    <t>1. «Астана – Аймақтық Электржелілік Компаниясы» АҚ</t>
  </si>
  <si>
    <t>2021 жылғы 3 тоқсан</t>
  </si>
  <si>
    <t>2021 жылғы 3-4 тоқсан</t>
  </si>
  <si>
    <t>12 күн</t>
  </si>
  <si>
    <t>1,05 ай</t>
  </si>
  <si>
    <t>1. Нұр-Сұлтан қаласының Ішкі саясат басқармасы</t>
  </si>
  <si>
    <t>2021 жылғы 4-тоқсан -</t>
  </si>
  <si>
    <t>1,5 ай</t>
  </si>
  <si>
    <t>2.  "Рухани Жаңғыру" ЖШС</t>
  </si>
  <si>
    <t>3. Нұр-Сұлтан қаласының Жастар саясаты мәселелері басқармасы</t>
  </si>
  <si>
    <t>4.  «Астана жастары» КММ</t>
  </si>
  <si>
    <t>5. «Elorda Aqparat» ЖШС</t>
  </si>
  <si>
    <t>1. "Нұр-Сұлтан қаласы "Алматы" ауданы әкімінің аппараты" ММ</t>
  </si>
  <si>
    <t>Экономикалық тұрақтылықты және төтенше жағдай режимін қамтамасыз етуге бағытталған дағдарысқа қарсы шаралар шеңберінде Нұр-Сұлтан қаласының аудандары әкімдері аппараттарының бюджет қаражатын пайдалануына мемлекеттік аудит жүргізу</t>
  </si>
  <si>
    <t xml:space="preserve">1 сарапшы, мемлекеттік аудитордың ассистенті-2 қызметкер
</t>
  </si>
  <si>
    <t>1."Нұр-Сұлтан қаласының Инвестициялар және кәсіпкерлікті дамыту басқармасы" ММ</t>
  </si>
  <si>
    <t>18 күн</t>
  </si>
  <si>
    <t>2 ай</t>
  </si>
  <si>
    <t>14  күн</t>
  </si>
  <si>
    <t>1. "Астана қаласының Сәулет, қала құрылысы және жер қатынастары басқармасы" ММ</t>
  </si>
  <si>
    <t>2. "Астанагорархитектура" ЖШС</t>
  </si>
  <si>
    <t xml:space="preserve"> Тиімділік аудиті, сәйкестік аудиті</t>
  </si>
  <si>
    <t>1."Нұр-Сұлтан қаласының Қоғамдық денсаулық сақтау басқармасы" ММ</t>
  </si>
  <si>
    <t>6 аудитор</t>
  </si>
  <si>
    <t>2. Нұр-Сұлтан қаласы әкімдігінің "№2 қалалық балалар ауруханасы" ШЖҚ МКК</t>
  </si>
  <si>
    <t>3. Нұр-Сұлтан қаласы әкімдігінің "№ 3 қалалық емханасы" ШЖҚ МКК</t>
  </si>
  <si>
    <t xml:space="preserve"> 5.Нұр-Сұлтан қаласы әкімдігінің  "№ 6 қалалық емханасы" ШЖҚ МКК</t>
  </si>
  <si>
    <t>6. Нұр-Сұлтан қаласы әкімдігінің ШЖҚ "№1 Көпбейінді қалалық аурухана" МКК</t>
  </si>
  <si>
    <t>7. Нұр-Сұлтан қаласы әкімдігінің ШЖҚ "№3 көпбейінді қалалық аурухана" МКК</t>
  </si>
  <si>
    <t xml:space="preserve">Тексеру комиссиясының мүшесі - А.А. Тоқбергенов </t>
  </si>
  <si>
    <t>1. Нұр-Сұлтан қаласы әкімдігінің ШЖҚ "Астана су арнасы" МКК</t>
  </si>
  <si>
    <t xml:space="preserve">2 сарапшы
</t>
  </si>
  <si>
    <t>1. "Астана - Теплотранзит" акционерлік қоғамы</t>
  </si>
  <si>
    <t>"Теплотранзит" акционерлік қоғамында мемлекет активтерінің басқарылу тиімділігіне мемлекеттік аудит</t>
  </si>
  <si>
    <t>1. Нұр-Сұлтан қаласының Тұрғын үй және тұрғын үй инспекциясы басқармасы</t>
  </si>
  <si>
    <t>2021 жылғы 2 тоқсан -
2021 жылғы 3 тоқсан</t>
  </si>
  <si>
    <t xml:space="preserve">1 сарапшы
</t>
  </si>
  <si>
    <t>2. "Қалалық жылжымайтын мүлік" МКК</t>
  </si>
  <si>
    <t>3. Нұр-Сұлтан қаласы әкімдігінің ШЖҚ "Жылу" МКК</t>
  </si>
  <si>
    <t>4. "Тұрғын үй қоры" КММ</t>
  </si>
  <si>
    <t>1.Цифрландыру және мемлекеттік қызметтер басқармасы</t>
  </si>
  <si>
    <t>Цифрландыру және мемлекеттік қызметтер басқармасының бюджет қаражатын пайдалануына мемлекеттік аудит жүргізу</t>
  </si>
  <si>
    <t xml:space="preserve">
2021 жылғы 3 тоқсан</t>
  </si>
  <si>
    <t>40 күн</t>
  </si>
  <si>
    <t xml:space="preserve">2. "Даму" кәсіпкерлікті дамыту қоры" АҚ-ның аймақтық филиалы </t>
  </si>
  <si>
    <t>4. "Астана Ырыс" ЖШС</t>
  </si>
  <si>
    <t>ТК мүшесі бойынша барлығы                                                    5 АІШ</t>
  </si>
  <si>
    <t>Мемлекеттік аудит объектілерінің 2021 жылға арналған тізбесі</t>
  </si>
  <si>
    <t xml:space="preserve"> Аудит эффективности</t>
  </si>
  <si>
    <t>33 дня</t>
  </si>
  <si>
    <t>36 дней</t>
  </si>
  <si>
    <t>ТК мүшесі бойынша барлығы                                                    4 АІШ</t>
  </si>
  <si>
    <t>Всего по Члену РК                                                                             4 АМ</t>
  </si>
  <si>
    <t>Всего по Члену РК                                                                                5 АМ</t>
  </si>
  <si>
    <t>ИТОГО                                                                                                18 АМ</t>
  </si>
  <si>
    <t>ЖИЫНЫ                                                                                   18 АІШ</t>
  </si>
  <si>
    <t>ТК мүшесі бойынша барлығы                                                   5 АІШ</t>
  </si>
  <si>
    <t xml:space="preserve"> 1 квартал 2021 года</t>
  </si>
  <si>
    <t>Оценка реализации мероприятий Государственной программы по противодействию религиозному экстремизму и терроризму в Республике Казахстан на 2018-2022 годы в городе                Нур-Султан</t>
  </si>
  <si>
    <t>3. ТОО "Центр исследования проблем религий"</t>
  </si>
  <si>
    <t>2. Управление по делам религий города               Нур-Султан</t>
  </si>
  <si>
    <t>Оценка реализации мероприятий Государственной программы  поддержки и развития бизнеса "Дорожная карта бизнеса-2025"</t>
  </si>
  <si>
    <t>Государственный аудит эффективности обеспечения населения доступной и качественной медицинской помощью</t>
  </si>
  <si>
    <t>Государственный аудит эффективности управления активами ГКП на ПХВ «Городская станция скорой медицинской помощи»</t>
  </si>
  <si>
    <t>4 квартал 2020 года - 1 квартал 2021 года</t>
  </si>
  <si>
    <t xml:space="preserve"> Кенжин К.Э. - Член Ревизионной комиссии</t>
  </si>
  <si>
    <t>Государственный аудит использования бюджетных средств, выделенных на дополнительное образование детей</t>
  </si>
  <si>
    <t>2. ТОО "АстанаЭнергоСбыт"</t>
  </si>
  <si>
    <t>Государственный аудит эффективности  управления активами государства                                     в АО "Теплотранзит" и ТОО "АстанаЭнергоСбыт"</t>
  </si>
  <si>
    <t xml:space="preserve"> негізгінің алдын ала 30%-ы</t>
  </si>
  <si>
    <t>9. Нұр-Сұлтан қаласы әкімдігінің "№ 70 "Құлыншақ" балабақшасы" МКҚК</t>
  </si>
  <si>
    <t>10. Нұр-Сұлтан қаласы әкімдігінің ШЖҚ "Көлік және коммуникация жоғары колледжі" МКК</t>
  </si>
  <si>
    <t>11. Нұр-Сұлтан қаласы әкімдігінің "М. Өтемісов атындағы Оқушылар сарайы" МКҚК</t>
  </si>
  <si>
    <t>12. Нұр-Сұлтан қаласы әкімдігінің "Балалар-жасөспірімдер туризмі және өлкетану орталығы" МКҚК</t>
  </si>
  <si>
    <t>1. Нұр-Сұлтан қаласының Полиция департаменті</t>
  </si>
  <si>
    <t>Қазақстан Республикасында діни экстремизм мен терроризмге қарсы іс-қимыл жөніндегі 2018-2022 жылдарға арналған мемлекеттік бағдарлама іс-шараларының Нұр-Сұлтан қаласында іске асырылуын бағалау</t>
  </si>
  <si>
    <t>33 күн</t>
  </si>
  <si>
    <t>2. Нұр-Сұлтан қаласының Дін істері басқармасы</t>
  </si>
  <si>
    <t>3. "Дін мәселелерін зерттеу орталығы" ЖШС</t>
  </si>
  <si>
    <t>Экономикалық тұрақтылықты және төтенше жағдай режимін қамтамасыз етуге бағытталған балаларға қосымша білім беруге бөлінген бюджет қаражатының пайдаланылуына мемлекеттік аудит жүргізу</t>
  </si>
  <si>
    <t>36 күн</t>
  </si>
  <si>
    <t>Әлеуметтік-экономикалық тұрақтылықты қолдауға бағытталған дағдарысқа қарсы шараларды бағалау шеңберінде Жұмыспен қамту, әлеуметтік қолдау және ішкі саясат саласындағы бюджеттік бағдарламалардың іске асырылу тиімділігіне мемлекеттік аудит жүргізу</t>
  </si>
  <si>
    <t>Жергілікті бюджеттің шоғырландырылған қаржылық есептілігіне мемлекеттік аудит жүргізу</t>
  </si>
  <si>
    <t>"Астана Аймақтық Электржелілік Компаниясы" АҚ-да мемлекет активтерін басқару тиімділігіне мемлекеттік аудит жүргізу</t>
  </si>
  <si>
    <t xml:space="preserve">Мемлекеттік әлеуметтік тапсырысты орындауға мемлекеттік органдарға бөлінген жергілікті бюджет қаражатының пайдаланылу тиімділігіне мемлекеттік аудит жүргізу </t>
  </si>
  <si>
    <t>1. ШЖҚ "Қалалық жедел медициналық жәрдем станциясы" МКК»</t>
  </si>
  <si>
    <t>ШЖҚ "Қалалық жедел медициналық жәрдем станциясы" МКК активтерін басқару тиімділігіне мемлекеттік аудит жүргізу</t>
  </si>
  <si>
    <t>Сәулет және қала құрылысы саласында жергілікті бюджет қаражатының және мемлекет активтерінің пайдаланылуына мемлекеттік аудит жүргізу</t>
  </si>
  <si>
    <t>"Бизнестің жол картасы-2025 " бизнесті қолдау мен дамытудың мемлекеттік бағдарламасы іс-шараларының іске асырылуын бағалау</t>
  </si>
  <si>
    <t>3. "Astana Invest" Қалалық инвестицияларды дамыту орталығы" ЖШС</t>
  </si>
  <si>
    <t>Халықты қолжетімді және сапалы медициналық көмекпен қамтамасыз ету тиімділігіне мемлекеттік аудит жүргізу</t>
  </si>
  <si>
    <t>4. Нұр-Сұлтан қаласы әкімдігінің "№ 4 қалалық емханасы" ШЖҚ МКК</t>
  </si>
  <si>
    <t>2ай</t>
  </si>
  <si>
    <t>Нұр-Сұлтан қаласы әкімдігінің "Астана Су арнасы" шаруашылық жүргізу құқығындағы мемлекеттік коммуналдық кәсіпорнында мемлекет және квазимемлекеттік сектор активтерінің пайдаланылу тиімділігіне мемлекеттік аудит жүргізу</t>
  </si>
  <si>
    <t>Тұрғын үй және тұрғын үй инспекциясы басқармасында бюджет қаражатының пайдаланылуына мемлекеттік аудит, сондай-ақ, өзінің ведомстволық бағынысты ұйымдарында мемлекет активтерінің басқарылуына мемлекеттік аудит жүргізу</t>
  </si>
  <si>
    <t>3. «Астана Бас жоспары» ҒЗЖИ» ЖШС</t>
  </si>
  <si>
    <t>1. ГУ "Управление финансов города                      Нур-Султан"</t>
  </si>
  <si>
    <t>1. ГККП «Производственно-хозяйственное предприятие ЖасНұр» акимата города                    Нур-Султан»</t>
  </si>
  <si>
    <t>3. ГУ «Аппарат акима района «Есиль» города Нур-Султан»</t>
  </si>
  <si>
    <t>1. ГУ "Управление архитектуры, градостроительства и земельных отношений города Нур-Султан"</t>
  </si>
  <si>
    <t>1. ГУ "Аппарат маслихата города Нур-Султан"</t>
  </si>
  <si>
    <t>4. КГУ «Школа-лицей № 84» акимата города               Нур-Султан</t>
  </si>
  <si>
    <t xml:space="preserve">приложение 1 к приказу
Председателя Ревизионной комиссии 
по городу Нур-Султан
«___»  ______ 2020 года № ___-О/Д
</t>
  </si>
  <si>
    <t>1. ГУ "Управление по инвестициям и развитию предпринимательства города Нур-Султан"</t>
  </si>
  <si>
    <t>Сәйкестік аудиті</t>
  </si>
  <si>
    <t>Государственный аудит эффективности использования активов государства в ГККП «ЖасНұр»</t>
  </si>
  <si>
    <t>"ЖасНұр" МКҚК-де мемлекеттік активтерді пайдалану тиімділігіне мемлекеттік аудит жүргізу</t>
  </si>
  <si>
    <t xml:space="preserve">
Тексеру комиссиясы Төрағасының 2020 жылғы "___" желтоқсандағы № ___-О/Д бұйрығына 1-қосымша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</si>
</sst>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43" fontId="2" fillId="0" borderId="0" applyFont="0" applyFill="0" applyBorder="0" applyAlignment="0" applyProtection="0"/>
    <xf numFmtId="0" fontId="8" fillId="0" borderId="1"/>
  </cellStyleXfs>
  <cellXfs count="492">
    <xf numFmtId="0" fontId="0" fillId="0" borderId="0" xfId="0"/>
    <xf numFmtId="0" fontId="5" fillId="9" borderId="4" xfId="8" applyNumberFormat="1" applyFont="1" applyFill="1" applyBorder="1" applyAlignment="1" applyProtection="1">
      <alignment horizontal="center" vertical="center" wrapText="1"/>
    </xf>
    <xf numFmtId="165" fontId="5" fillId="0" borderId="4" xfId="10" applyNumberFormat="1" applyFont="1" applyFill="1" applyBorder="1" applyAlignment="1" applyProtection="1">
      <alignment horizontal="center" vertical="center" wrapText="1"/>
    </xf>
    <xf numFmtId="0" fontId="5" fillId="0" borderId="4" xfId="1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0" applyNumberFormat="1" applyFont="1" applyFill="1" applyBorder="1" applyAlignment="1">
      <alignment horizontal="center" vertical="center" wrapText="1"/>
    </xf>
    <xf numFmtId="164" fontId="5" fillId="0" borderId="4" xfId="10" applyNumberFormat="1" applyFont="1" applyFill="1" applyBorder="1" applyAlignment="1" applyProtection="1">
      <alignment horizontal="center" vertical="center" wrapText="1"/>
    </xf>
    <xf numFmtId="0" fontId="5" fillId="14" borderId="4" xfId="7" applyNumberFormat="1" applyFont="1" applyFill="1" applyBorder="1" applyAlignment="1" applyProtection="1">
      <alignment horizontal="left" vertical="center" wrapText="1"/>
    </xf>
    <xf numFmtId="0" fontId="5" fillId="14" borderId="4" xfId="7" applyNumberFormat="1" applyFont="1" applyFill="1" applyBorder="1" applyAlignment="1" applyProtection="1">
      <alignment horizontal="right" vertical="top" wrapText="1"/>
    </xf>
    <xf numFmtId="4" fontId="5" fillId="14" borderId="4" xfId="7" applyNumberFormat="1" applyFont="1" applyFill="1" applyBorder="1" applyAlignment="1" applyProtection="1">
      <alignment horizontal="center" vertical="center" wrapText="1"/>
    </xf>
    <xf numFmtId="165" fontId="5" fillId="14" borderId="4" xfId="7" applyNumberFormat="1" applyFont="1" applyFill="1" applyBorder="1" applyAlignment="1" applyProtection="1">
      <alignment horizontal="center" vertical="center" wrapText="1"/>
    </xf>
    <xf numFmtId="0" fontId="5" fillId="14" borderId="4" xfId="9" applyNumberFormat="1" applyFont="1" applyFill="1" applyBorder="1" applyAlignment="1" applyProtection="1">
      <alignment horizontal="left" vertical="center" wrapText="1"/>
      <protection locked="0"/>
    </xf>
    <xf numFmtId="165" fontId="5" fillId="14" borderId="4" xfId="9" applyNumberFormat="1" applyFont="1" applyFill="1" applyBorder="1" applyAlignment="1" applyProtection="1">
      <alignment horizontal="center" vertical="center" wrapText="1"/>
    </xf>
    <xf numFmtId="165" fontId="5" fillId="14" borderId="4" xfId="9" applyNumberFormat="1" applyFont="1" applyFill="1" applyBorder="1" applyAlignment="1">
      <alignment horizontal="center" vertical="center" wrapText="1"/>
    </xf>
    <xf numFmtId="0" fontId="6" fillId="14" borderId="4" xfId="9" applyNumberFormat="1" applyFont="1" applyFill="1" applyBorder="1" applyAlignment="1" applyProtection="1">
      <alignment horizontal="center" vertical="center" wrapText="1"/>
    </xf>
    <xf numFmtId="164" fontId="6" fillId="14" borderId="4" xfId="9" applyNumberFormat="1" applyFont="1" applyFill="1" applyBorder="1" applyAlignment="1" applyProtection="1">
      <alignment horizontal="center" vertical="center" wrapText="1"/>
    </xf>
    <xf numFmtId="165" fontId="6" fillId="14" borderId="4" xfId="9" applyNumberFormat="1" applyFont="1" applyFill="1" applyBorder="1" applyAlignment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right" vertical="top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6" fillId="14" borderId="4" xfId="9" applyNumberFormat="1" applyFont="1" applyFill="1" applyBorder="1" applyAlignment="1" applyProtection="1">
      <alignment horizontal="center" vertical="center" wrapText="1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7" fillId="2" borderId="0" xfId="0" applyNumberFormat="1" applyFont="1" applyFill="1" applyBorder="1" applyAlignment="1" applyProtection="1">
      <alignment horizontal="center" wrapText="1"/>
      <protection locked="0"/>
    </xf>
    <xf numFmtId="0" fontId="7" fillId="2" borderId="0" xfId="0" applyNumberFormat="1" applyFont="1" applyFill="1" applyBorder="1" applyAlignment="1" applyProtection="1">
      <alignment horizontal="left" wrapText="1"/>
      <protection locked="0"/>
    </xf>
    <xf numFmtId="0" fontId="7" fillId="2" borderId="0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4" fillId="5" borderId="4" xfId="0" applyNumberFormat="1" applyFont="1" applyFill="1" applyBorder="1" applyAlignment="1" applyProtection="1">
      <alignment horizontal="center" vertical="top" wrapText="1"/>
    </xf>
    <xf numFmtId="0" fontId="9" fillId="5" borderId="4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9" fillId="6" borderId="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13" borderId="1" xfId="0" applyFont="1" applyFill="1" applyBorder="1"/>
    <xf numFmtId="0" fontId="5" fillId="0" borderId="4" xfId="0" applyFont="1" applyFill="1" applyBorder="1"/>
    <xf numFmtId="0" fontId="5" fillId="13" borderId="4" xfId="0" applyNumberFormat="1" applyFont="1" applyFill="1" applyBorder="1" applyAlignment="1" applyProtection="1">
      <alignment horizontal="right" vertical="top" wrapText="1"/>
    </xf>
    <xf numFmtId="0" fontId="4" fillId="13" borderId="4" xfId="0" applyNumberFormat="1" applyFont="1" applyFill="1" applyBorder="1" applyAlignment="1" applyProtection="1">
      <alignment horizontal="right" vertical="top" wrapText="1"/>
    </xf>
    <xf numFmtId="165" fontId="4" fillId="13" borderId="4" xfId="0" applyNumberFormat="1" applyFont="1" applyFill="1" applyBorder="1" applyAlignment="1" applyProtection="1">
      <alignment horizontal="center" vertical="center" wrapText="1"/>
    </xf>
    <xf numFmtId="0" fontId="5" fillId="13" borderId="4" xfId="0" applyNumberFormat="1" applyFont="1" applyFill="1" applyBorder="1" applyAlignment="1" applyProtection="1">
      <alignment horizontal="justify" vertical="top" wrapText="1"/>
    </xf>
    <xf numFmtId="0" fontId="5" fillId="9" borderId="4" xfId="8" applyNumberFormat="1" applyFont="1" applyFill="1" applyBorder="1" applyAlignment="1" applyProtection="1">
      <alignment horizontal="left" vertical="center" wrapText="1"/>
    </xf>
    <xf numFmtId="0" fontId="5" fillId="14" borderId="4" xfId="8" applyNumberFormat="1" applyFont="1" applyFill="1" applyBorder="1" applyAlignment="1" applyProtection="1">
      <alignment horizontal="center" vertical="center" wrapText="1"/>
    </xf>
    <xf numFmtId="165" fontId="5" fillId="9" borderId="4" xfId="8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/>
    <xf numFmtId="0" fontId="3" fillId="13" borderId="4" xfId="0" applyNumberFormat="1" applyFont="1" applyFill="1" applyBorder="1" applyAlignment="1" applyProtection="1">
      <alignment horizontal="right" vertical="top" wrapText="1"/>
    </xf>
    <xf numFmtId="165" fontId="9" fillId="13" borderId="4" xfId="0" applyNumberFormat="1" applyFont="1" applyFill="1" applyBorder="1" applyAlignment="1" applyProtection="1">
      <alignment horizontal="center" vertical="center" wrapText="1"/>
    </xf>
    <xf numFmtId="0" fontId="7" fillId="13" borderId="4" xfId="0" applyFont="1" applyFill="1" applyBorder="1"/>
    <xf numFmtId="0" fontId="3" fillId="13" borderId="4" xfId="0" applyNumberFormat="1" applyFont="1" applyFill="1" applyBorder="1" applyAlignment="1" applyProtection="1">
      <alignment horizontal="justify" vertical="top" wrapText="1"/>
    </xf>
    <xf numFmtId="0" fontId="7" fillId="0" borderId="4" xfId="0" applyFont="1" applyFill="1" applyBorder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top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0" fontId="7" fillId="13" borderId="0" xfId="0" applyFont="1" applyFill="1"/>
    <xf numFmtId="0" fontId="9" fillId="13" borderId="4" xfId="0" applyNumberFormat="1" applyFont="1" applyFill="1" applyBorder="1" applyAlignment="1" applyProtection="1">
      <alignment horizontal="right" vertical="top" wrapText="1"/>
    </xf>
    <xf numFmtId="0" fontId="5" fillId="8" borderId="4" xfId="0" applyNumberFormat="1" applyFont="1" applyFill="1" applyBorder="1" applyAlignment="1" applyProtection="1">
      <alignment horizontal="left" vertical="center" wrapText="1"/>
    </xf>
    <xf numFmtId="0" fontId="5" fillId="8" borderId="4" xfId="0" applyNumberFormat="1" applyFont="1" applyFill="1" applyBorder="1" applyAlignment="1" applyProtection="1">
      <alignment horizontal="center" vertical="center" wrapText="1"/>
    </xf>
    <xf numFmtId="166" fontId="3" fillId="7" borderId="4" xfId="11" applyNumberFormat="1" applyFont="1" applyFill="1" applyBorder="1" applyAlignment="1" applyProtection="1">
      <alignment vertical="center" wrapText="1"/>
    </xf>
    <xf numFmtId="165" fontId="3" fillId="7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0" fontId="7" fillId="13" borderId="1" xfId="0" applyFont="1" applyFill="1" applyBorder="1"/>
    <xf numFmtId="166" fontId="3" fillId="0" borderId="4" xfId="11" applyNumberFormat="1" applyFont="1" applyFill="1" applyBorder="1" applyAlignment="1" applyProtection="1">
      <alignment horizontal="center" vertical="center" wrapText="1"/>
    </xf>
    <xf numFmtId="166" fontId="6" fillId="0" borderId="4" xfId="11" applyNumberFormat="1" applyFont="1" applyFill="1" applyBorder="1" applyAlignment="1" applyProtection="1">
      <alignment horizontal="center" vertical="center" wrapText="1"/>
    </xf>
    <xf numFmtId="165" fontId="6" fillId="14" borderId="4" xfId="0" applyNumberFormat="1" applyFont="1" applyFill="1" applyBorder="1" applyAlignment="1" applyProtection="1">
      <alignment horizontal="center" vertical="center" wrapText="1"/>
    </xf>
    <xf numFmtId="165" fontId="3" fillId="14" borderId="4" xfId="0" applyNumberFormat="1" applyFont="1" applyFill="1" applyBorder="1" applyAlignment="1" applyProtection="1">
      <alignment horizontal="center" vertical="center" wrapText="1"/>
    </xf>
    <xf numFmtId="165" fontId="9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9" fillId="13" borderId="5" xfId="0" applyNumberFormat="1" applyFont="1" applyFill="1" applyBorder="1" applyAlignment="1" applyProtection="1">
      <alignment horizontal="center" vertical="top" wrapText="1"/>
    </xf>
    <xf numFmtId="0" fontId="3" fillId="13" borderId="5" xfId="0" applyNumberFormat="1" applyFont="1" applyFill="1" applyBorder="1" applyAlignment="1" applyProtection="1">
      <alignment horizontal="right" vertical="top" wrapText="1"/>
    </xf>
    <xf numFmtId="166" fontId="9" fillId="13" borderId="5" xfId="0" applyNumberFormat="1" applyFont="1" applyFill="1" applyBorder="1" applyAlignment="1" applyProtection="1">
      <alignment horizontal="center" vertical="top" wrapText="1"/>
    </xf>
    <xf numFmtId="165" fontId="9" fillId="13" borderId="5" xfId="0" applyNumberFormat="1" applyFont="1" applyFill="1" applyBorder="1" applyAlignment="1" applyProtection="1">
      <alignment horizontal="center" vertical="center" wrapText="1"/>
    </xf>
    <xf numFmtId="0" fontId="3" fillId="13" borderId="6" xfId="0" applyNumberFormat="1" applyFont="1" applyFill="1" applyBorder="1" applyAlignment="1" applyProtection="1">
      <alignment horizontal="justify" vertical="top" wrapText="1"/>
    </xf>
    <xf numFmtId="0" fontId="3" fillId="13" borderId="14" xfId="0" applyNumberFormat="1" applyFont="1" applyFill="1" applyBorder="1" applyAlignment="1" applyProtection="1">
      <alignment horizontal="justify" vertical="top" wrapText="1"/>
    </xf>
    <xf numFmtId="0" fontId="3" fillId="11" borderId="22" xfId="0" applyNumberFormat="1" applyFont="1" applyFill="1" applyBorder="1" applyAlignment="1" applyProtection="1">
      <alignment horizontal="center" vertical="top" wrapText="1"/>
    </xf>
    <xf numFmtId="0" fontId="3" fillId="11" borderId="22" xfId="0" applyNumberFormat="1" applyFont="1" applyFill="1" applyBorder="1" applyAlignment="1" applyProtection="1">
      <alignment horizontal="right" vertical="top" wrapText="1"/>
    </xf>
    <xf numFmtId="165" fontId="9" fillId="11" borderId="22" xfId="0" applyNumberFormat="1" applyFont="1" applyFill="1" applyBorder="1" applyAlignment="1" applyProtection="1">
      <alignment horizontal="center" vertical="center" wrapText="1"/>
    </xf>
    <xf numFmtId="0" fontId="9" fillId="11" borderId="25" xfId="0" applyNumberFormat="1" applyFont="1" applyFill="1" applyBorder="1" applyAlignment="1" applyProtection="1">
      <alignment horizontal="justify" vertical="top" wrapText="1"/>
    </xf>
    <xf numFmtId="0" fontId="9" fillId="11" borderId="1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right" vertical="top" wrapText="1"/>
    </xf>
    <xf numFmtId="0" fontId="4" fillId="14" borderId="4" xfId="9" applyNumberFormat="1" applyFont="1" applyFill="1" applyBorder="1" applyAlignment="1" applyProtection="1">
      <alignment horizontal="right" vertical="top" wrapText="1"/>
    </xf>
    <xf numFmtId="0" fontId="5" fillId="14" borderId="4" xfId="9" applyFont="1" applyFill="1" applyBorder="1"/>
    <xf numFmtId="0" fontId="9" fillId="13" borderId="4" xfId="0" applyNumberFormat="1" applyFont="1" applyFill="1" applyBorder="1" applyAlignment="1" applyProtection="1">
      <alignment horizontal="center" vertical="top" wrapText="1"/>
      <protection locked="0"/>
    </xf>
    <xf numFmtId="165" fontId="9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9" borderId="4" xfId="0" applyNumberFormat="1" applyFont="1" applyFill="1" applyBorder="1" applyAlignment="1" applyProtection="1">
      <alignment horizontal="center" vertical="center" wrapText="1"/>
    </xf>
    <xf numFmtId="165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vertical="top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4" xfId="0" applyNumberFormat="1" applyFont="1" applyFill="1" applyBorder="1" applyAlignment="1" applyProtection="1">
      <alignment horizontal="center" vertical="top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0" fontId="9" fillId="1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3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top" wrapText="1"/>
    </xf>
    <xf numFmtId="164" fontId="9" fillId="0" borderId="4" xfId="0" applyNumberFormat="1" applyFont="1" applyFill="1" applyBorder="1" applyAlignment="1" applyProtection="1">
      <alignment horizontal="right" vertical="top" wrapText="1"/>
    </xf>
    <xf numFmtId="0" fontId="3" fillId="13" borderId="3" xfId="0" applyNumberFormat="1" applyFont="1" applyFill="1" applyBorder="1" applyAlignment="1" applyProtection="1">
      <alignment horizontal="right" vertical="top" wrapText="1"/>
    </xf>
    <xf numFmtId="0" fontId="3" fillId="13" borderId="12" xfId="0" applyNumberFormat="1" applyFont="1" applyFill="1" applyBorder="1" applyAlignment="1" applyProtection="1">
      <alignment horizontal="right" vertical="top" wrapText="1"/>
    </xf>
    <xf numFmtId="165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3" xfId="0" applyNumberFormat="1" applyFont="1" applyFill="1" applyBorder="1" applyAlignment="1" applyProtection="1">
      <alignment horizontal="justify" vertical="top" wrapText="1"/>
    </xf>
    <xf numFmtId="0" fontId="3" fillId="13" borderId="1" xfId="0" applyNumberFormat="1" applyFont="1" applyFill="1" applyBorder="1" applyAlignment="1" applyProtection="1">
      <alignment horizontal="justify" vertical="top" wrapText="1"/>
    </xf>
    <xf numFmtId="0" fontId="9" fillId="11" borderId="22" xfId="0" applyNumberFormat="1" applyFont="1" applyFill="1" applyBorder="1" applyAlignment="1" applyProtection="1">
      <alignment horizontal="right" vertical="top" wrapText="1"/>
    </xf>
    <xf numFmtId="0" fontId="9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4" xfId="10" applyNumberFormat="1" applyFont="1" applyFill="1" applyBorder="1" applyAlignment="1" applyProtection="1">
      <alignment horizontal="center" vertical="center" wrapText="1"/>
    </xf>
    <xf numFmtId="4" fontId="4" fillId="0" borderId="4" xfId="10" applyNumberFormat="1" applyFont="1" applyFill="1" applyBorder="1" applyAlignment="1" applyProtection="1">
      <alignment horizontal="center" vertical="center" wrapText="1"/>
    </xf>
    <xf numFmtId="0" fontId="5" fillId="0" borderId="14" xfId="10" applyNumberFormat="1" applyFont="1" applyFill="1" applyBorder="1" applyAlignment="1" applyProtection="1">
      <alignment horizontal="center" vertical="center" wrapText="1"/>
    </xf>
    <xf numFmtId="4" fontId="9" fillId="13" borderId="4" xfId="0" applyNumberFormat="1" applyFont="1" applyFill="1" applyBorder="1" applyAlignment="1" applyProtection="1">
      <alignment horizontal="right" vertical="top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justify" vertical="top" wrapText="1"/>
    </xf>
    <xf numFmtId="0" fontId="9" fillId="14" borderId="4" xfId="0" applyNumberFormat="1" applyFont="1" applyFill="1" applyBorder="1" applyAlignment="1" applyProtection="1">
      <alignment horizontal="center" vertical="center" wrapText="1"/>
    </xf>
    <xf numFmtId="166" fontId="3" fillId="0" borderId="4" xfId="11" applyNumberFormat="1" applyFont="1" applyFill="1" applyBorder="1" applyAlignment="1" applyProtection="1">
      <alignment vertical="center" wrapText="1"/>
    </xf>
    <xf numFmtId="0" fontId="3" fillId="9" borderId="4" xfId="0" applyNumberFormat="1" applyFont="1" applyFill="1" applyBorder="1" applyAlignment="1" applyProtection="1">
      <alignment horizontal="justify" vertical="top" wrapText="1"/>
    </xf>
    <xf numFmtId="0" fontId="3" fillId="13" borderId="1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NumberFormat="1" applyFont="1" applyFill="1" applyBorder="1" applyAlignment="1" applyProtection="1">
      <alignment horizontal="justify" vertical="top" wrapText="1"/>
    </xf>
    <xf numFmtId="0" fontId="7" fillId="0" borderId="5" xfId="0" applyFont="1" applyFill="1" applyBorder="1" applyAlignment="1">
      <alignment horizontal="center" vertical="center"/>
    </xf>
    <xf numFmtId="165" fontId="6" fillId="9" borderId="4" xfId="0" applyNumberFormat="1" applyFont="1" applyFill="1" applyBorder="1" applyAlignment="1" applyProtection="1">
      <alignment horizontal="center" vertical="center" wrapText="1"/>
    </xf>
    <xf numFmtId="0" fontId="9" fillId="1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14" borderId="4" xfId="0" applyNumberFormat="1" applyFont="1" applyFill="1" applyBorder="1" applyAlignment="1" applyProtection="1">
      <alignment vertical="center" wrapText="1"/>
    </xf>
    <xf numFmtId="0" fontId="7" fillId="0" borderId="1" xfId="0" applyFont="1" applyBorder="1"/>
    <xf numFmtId="0" fontId="5" fillId="14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right" vertical="top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0" fontId="7" fillId="13" borderId="5" xfId="0" applyFont="1" applyFill="1" applyBorder="1" applyAlignment="1">
      <alignment horizontal="center" wrapText="1"/>
    </xf>
    <xf numFmtId="0" fontId="9" fillId="13" borderId="6" xfId="0" applyNumberFormat="1" applyFont="1" applyFill="1" applyBorder="1" applyAlignment="1" applyProtection="1">
      <alignment vertical="top" wrapText="1"/>
    </xf>
    <xf numFmtId="0" fontId="9" fillId="13" borderId="5" xfId="0" applyNumberFormat="1" applyFont="1" applyFill="1" applyBorder="1" applyAlignment="1" applyProtection="1">
      <alignment horizontal="right" vertical="top" wrapText="1"/>
    </xf>
    <xf numFmtId="0" fontId="9" fillId="11" borderId="29" xfId="0" applyNumberFormat="1" applyFont="1" applyFill="1" applyBorder="1" applyAlignment="1" applyProtection="1">
      <alignment horizontal="right" vertical="top" wrapText="1"/>
    </xf>
    <xf numFmtId="0" fontId="3" fillId="11" borderId="27" xfId="0" applyNumberFormat="1" applyFont="1" applyFill="1" applyBorder="1" applyAlignment="1" applyProtection="1">
      <alignment horizontal="center" vertical="top" wrapText="1"/>
    </xf>
    <xf numFmtId="0" fontId="3" fillId="11" borderId="27" xfId="0" applyNumberFormat="1" applyFont="1" applyFill="1" applyBorder="1" applyAlignment="1" applyProtection="1">
      <alignment horizontal="right" vertical="top" wrapText="1"/>
    </xf>
    <xf numFmtId="0" fontId="9" fillId="11" borderId="27" xfId="0" applyNumberFormat="1" applyFont="1" applyFill="1" applyBorder="1" applyAlignment="1" applyProtection="1">
      <alignment horizontal="right" vertical="top" wrapText="1"/>
    </xf>
    <xf numFmtId="165" fontId="9" fillId="11" borderId="27" xfId="0" applyNumberFormat="1" applyFont="1" applyFill="1" applyBorder="1" applyAlignment="1" applyProtection="1">
      <alignment horizontal="center" vertical="center" wrapText="1"/>
    </xf>
    <xf numFmtId="0" fontId="9" fillId="11" borderId="30" xfId="0" applyNumberFormat="1" applyFont="1" applyFill="1" applyBorder="1" applyAlignment="1" applyProtection="1">
      <alignment horizontal="justify" vertical="top" wrapText="1"/>
    </xf>
    <xf numFmtId="0" fontId="3" fillId="12" borderId="32" xfId="0" applyNumberFormat="1" applyFont="1" applyFill="1" applyBorder="1" applyAlignment="1" applyProtection="1">
      <alignment horizontal="center" vertical="top" wrapText="1"/>
    </xf>
    <xf numFmtId="0" fontId="9" fillId="12" borderId="32" xfId="0" applyNumberFormat="1" applyFont="1" applyFill="1" applyBorder="1" applyAlignment="1" applyProtection="1">
      <alignment horizontal="right" vertical="top" wrapText="1"/>
    </xf>
    <xf numFmtId="165" fontId="9" fillId="12" borderId="32" xfId="0" applyNumberFormat="1" applyFont="1" applyFill="1" applyBorder="1" applyAlignment="1" applyProtection="1">
      <alignment horizontal="right" vertical="top" wrapText="1"/>
    </xf>
    <xf numFmtId="0" fontId="9" fillId="12" borderId="36" xfId="0" applyNumberFormat="1" applyFont="1" applyFill="1" applyBorder="1" applyAlignment="1" applyProtection="1">
      <alignment horizontal="justify" vertical="top" wrapText="1"/>
    </xf>
    <xf numFmtId="0" fontId="9" fillId="12" borderId="1" xfId="0" applyNumberFormat="1" applyFont="1" applyFill="1" applyBorder="1" applyAlignment="1" applyProtection="1">
      <alignment horizontal="justify" vertical="top" wrapText="1"/>
    </xf>
    <xf numFmtId="166" fontId="7" fillId="2" borderId="0" xfId="11" applyNumberFormat="1" applyFont="1" applyFill="1" applyBorder="1" applyAlignment="1" applyProtection="1">
      <alignment wrapText="1"/>
      <protection locked="0"/>
    </xf>
    <xf numFmtId="0" fontId="7" fillId="2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left" vertical="center" wrapText="1"/>
    </xf>
    <xf numFmtId="0" fontId="5" fillId="14" borderId="4" xfId="7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0" fontId="7" fillId="9" borderId="1" xfId="0" applyNumberFormat="1" applyFont="1" applyFill="1" applyBorder="1" applyAlignment="1" applyProtection="1">
      <alignment horizontal="center" wrapText="1"/>
      <protection locked="0"/>
    </xf>
    <xf numFmtId="0" fontId="7" fillId="9" borderId="1" xfId="0" applyNumberFormat="1" applyFont="1" applyFill="1" applyBorder="1" applyAlignment="1" applyProtection="1">
      <alignment horizontal="left" wrapText="1"/>
      <protection locked="0"/>
    </xf>
    <xf numFmtId="0" fontId="7" fillId="9" borderId="1" xfId="0" applyNumberFormat="1" applyFont="1" applyFill="1" applyBorder="1" applyAlignment="1" applyProtection="1">
      <alignment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9" borderId="4" xfId="11" applyNumberFormat="1" applyFont="1" applyFill="1" applyBorder="1" applyAlignment="1" applyProtection="1">
      <alignment vertical="center" wrapText="1"/>
    </xf>
    <xf numFmtId="165" fontId="9" fillId="9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NumberFormat="1" applyFont="1" applyFill="1" applyBorder="1" applyAlignment="1" applyProtection="1">
      <alignment horizontal="center" vertical="center" wrapText="1"/>
    </xf>
    <xf numFmtId="0" fontId="9" fillId="10" borderId="15" xfId="0" applyNumberFormat="1" applyFont="1" applyFill="1" applyBorder="1" applyAlignment="1" applyProtection="1">
      <alignment horizontal="center" vertical="top" wrapText="1"/>
      <protection locked="0"/>
    </xf>
    <xf numFmtId="0" fontId="5" fillId="14" borderId="15" xfId="7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13" borderId="15" xfId="0" applyNumberFormat="1" applyFont="1" applyFill="1" applyBorder="1" applyAlignment="1" applyProtection="1">
      <alignment horizontal="justify" vertical="top" wrapText="1"/>
    </xf>
    <xf numFmtId="0" fontId="11" fillId="0" borderId="0" xfId="0" applyFont="1" applyFill="1"/>
    <xf numFmtId="0" fontId="11" fillId="0" borderId="0" xfId="0" applyFont="1"/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NumberFormat="1" applyFont="1" applyFill="1" applyBorder="1" applyAlignment="1" applyProtection="1">
      <alignment wrapText="1"/>
      <protection locked="0"/>
    </xf>
    <xf numFmtId="0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/>
    <xf numFmtId="0" fontId="11" fillId="13" borderId="1" xfId="0" applyFont="1" applyFill="1" applyBorder="1"/>
    <xf numFmtId="0" fontId="11" fillId="0" borderId="1" xfId="0" applyFont="1" applyBorder="1"/>
    <xf numFmtId="0" fontId="11" fillId="10" borderId="1" xfId="0" applyNumberFormat="1" applyFont="1" applyFill="1" applyBorder="1" applyAlignment="1" applyProtection="1">
      <alignment wrapText="1"/>
      <protection locked="0"/>
    </xf>
    <xf numFmtId="0" fontId="12" fillId="0" borderId="1" xfId="0" applyNumberFormat="1" applyFont="1" applyFill="1" applyBorder="1" applyAlignment="1" applyProtection="1">
      <alignment horizontal="right" vertical="top" wrapText="1"/>
    </xf>
    <xf numFmtId="0" fontId="12" fillId="13" borderId="1" xfId="0" applyFont="1" applyFill="1" applyBorder="1" applyAlignment="1">
      <alignment horizontal="center" wrapText="1"/>
    </xf>
    <xf numFmtId="0" fontId="11" fillId="13" borderId="0" xfId="0" applyFont="1" applyFill="1"/>
    <xf numFmtId="0" fontId="9" fillId="1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4" xfId="0" applyNumberFormat="1" applyFont="1" applyFill="1" applyBorder="1" applyAlignment="1" applyProtection="1">
      <alignment vertical="center" wrapText="1"/>
      <protection locked="0"/>
    </xf>
    <xf numFmtId="0" fontId="9" fillId="13" borderId="5" xfId="0" applyNumberFormat="1" applyFont="1" applyFill="1" applyBorder="1" applyAlignment="1" applyProtection="1">
      <alignment vertical="top" wrapText="1"/>
    </xf>
    <xf numFmtId="0" fontId="3" fillId="13" borderId="5" xfId="0" applyNumberFormat="1" applyFont="1" applyFill="1" applyBorder="1" applyAlignment="1" applyProtection="1">
      <alignment horizontal="justify" vertical="top" wrapText="1"/>
    </xf>
    <xf numFmtId="0" fontId="5" fillId="0" borderId="16" xfId="10" applyNumberFormat="1" applyFont="1" applyFill="1" applyBorder="1" applyAlignment="1" applyProtection="1">
      <alignment horizontal="center" vertical="center" wrapText="1"/>
    </xf>
    <xf numFmtId="0" fontId="3" fillId="13" borderId="16" xfId="0" applyNumberFormat="1" applyFont="1" applyFill="1" applyBorder="1" applyAlignment="1" applyProtection="1">
      <alignment horizontal="justify" vertical="top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13" borderId="4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center" vertical="center" wrapText="1"/>
    </xf>
    <xf numFmtId="4" fontId="9" fillId="13" borderId="4" xfId="0" applyNumberFormat="1" applyFont="1" applyFill="1" applyBorder="1" applyAlignment="1" applyProtection="1">
      <alignment horizontal="center" vertical="center" wrapText="1"/>
    </xf>
    <xf numFmtId="165" fontId="10" fillId="13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11" applyNumberFormat="1" applyFont="1" applyFill="1" applyBorder="1" applyAlignment="1" applyProtection="1">
      <alignment vertical="center" wrapText="1"/>
      <protection locked="0"/>
    </xf>
    <xf numFmtId="0" fontId="4" fillId="9" borderId="15" xfId="0" applyNumberFormat="1" applyFont="1" applyFill="1" applyBorder="1" applyAlignment="1" applyProtection="1">
      <alignment horizontal="center" vertical="top" wrapText="1"/>
    </xf>
    <xf numFmtId="0" fontId="9" fillId="9" borderId="15" xfId="0" applyNumberFormat="1" applyFont="1" applyFill="1" applyBorder="1" applyAlignment="1" applyProtection="1">
      <alignment horizontal="center" vertical="top" wrapText="1"/>
      <protection locked="0"/>
    </xf>
    <xf numFmtId="0" fontId="9" fillId="9" borderId="15" xfId="0" applyNumberFormat="1" applyFont="1" applyFill="1" applyBorder="1" applyAlignment="1" applyProtection="1">
      <alignment horizontal="center" vertical="center" wrapText="1"/>
    </xf>
    <xf numFmtId="0" fontId="5" fillId="0" borderId="15" xfId="8" applyNumberFormat="1" applyFont="1" applyFill="1" applyBorder="1" applyAlignment="1" applyProtection="1">
      <alignment horizontal="center" vertical="center" wrapText="1"/>
    </xf>
    <xf numFmtId="0" fontId="3" fillId="13" borderId="15" xfId="0" applyNumberFormat="1" applyFont="1" applyFill="1" applyBorder="1" applyAlignment="1" applyProtection="1">
      <alignment horizontal="justify" vertical="top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9" fillId="1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14" borderId="1" xfId="9" applyNumberFormat="1" applyFont="1" applyFill="1" applyBorder="1" applyAlignment="1" applyProtection="1">
      <alignment horizontal="center" vertical="center" wrapText="1"/>
    </xf>
    <xf numFmtId="0" fontId="9" fillId="13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9" fillId="13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12" borderId="38" xfId="0" applyNumberFormat="1" applyFont="1" applyFill="1" applyBorder="1" applyAlignment="1" applyProtection="1">
      <alignment horizontal="center" vertical="top" wrapText="1"/>
    </xf>
    <xf numFmtId="0" fontId="9" fillId="12" borderId="38" xfId="0" applyNumberFormat="1" applyFont="1" applyFill="1" applyBorder="1" applyAlignment="1" applyProtection="1">
      <alignment horizontal="right" vertical="top" wrapText="1"/>
    </xf>
    <xf numFmtId="165" fontId="9" fillId="12" borderId="38" xfId="0" applyNumberFormat="1" applyFont="1" applyFill="1" applyBorder="1" applyAlignment="1" applyProtection="1">
      <alignment horizontal="right" vertical="top" wrapText="1"/>
    </xf>
    <xf numFmtId="0" fontId="9" fillId="12" borderId="39" xfId="0" applyNumberFormat="1" applyFont="1" applyFill="1" applyBorder="1" applyAlignment="1" applyProtection="1">
      <alignment horizontal="justify" vertical="top" wrapText="1"/>
    </xf>
    <xf numFmtId="0" fontId="9" fillId="11" borderId="41" xfId="0" applyNumberFormat="1" applyFont="1" applyFill="1" applyBorder="1" applyAlignment="1" applyProtection="1">
      <alignment horizontal="right" vertical="top" wrapText="1"/>
    </xf>
    <xf numFmtId="0" fontId="3" fillId="11" borderId="41" xfId="0" applyNumberFormat="1" applyFont="1" applyFill="1" applyBorder="1" applyAlignment="1" applyProtection="1">
      <alignment horizontal="center" vertical="top" wrapText="1"/>
    </xf>
    <xf numFmtId="0" fontId="3" fillId="11" borderId="41" xfId="0" applyNumberFormat="1" applyFont="1" applyFill="1" applyBorder="1" applyAlignment="1" applyProtection="1">
      <alignment horizontal="right" vertical="top" wrapText="1"/>
    </xf>
    <xf numFmtId="165" fontId="9" fillId="11" borderId="41" xfId="0" applyNumberFormat="1" applyFont="1" applyFill="1" applyBorder="1" applyAlignment="1" applyProtection="1">
      <alignment horizontal="center" vertical="center" wrapText="1"/>
    </xf>
    <xf numFmtId="0" fontId="9" fillId="11" borderId="42" xfId="0" applyNumberFormat="1" applyFont="1" applyFill="1" applyBorder="1" applyAlignment="1" applyProtection="1">
      <alignment horizontal="justify" vertical="top" wrapText="1"/>
    </xf>
    <xf numFmtId="0" fontId="9" fillId="11" borderId="15" xfId="0" applyNumberFormat="1" applyFont="1" applyFill="1" applyBorder="1" applyAlignment="1" applyProtection="1">
      <alignment horizontal="justify" vertical="top" wrapText="1"/>
    </xf>
    <xf numFmtId="165" fontId="9" fillId="13" borderId="5" xfId="0" applyNumberFormat="1" applyFont="1" applyFill="1" applyBorder="1" applyAlignment="1" applyProtection="1">
      <alignment horizontal="center" vertical="center" wrapText="1"/>
      <protection locked="0"/>
    </xf>
    <xf numFmtId="165" fontId="9" fillId="11" borderId="42" xfId="0" applyNumberFormat="1" applyFont="1" applyFill="1" applyBorder="1" applyAlignment="1" applyProtection="1">
      <alignment horizontal="center" vertical="center" wrapText="1"/>
    </xf>
    <xf numFmtId="166" fontId="13" fillId="0" borderId="0" xfId="11" applyNumberFormat="1" applyFont="1"/>
    <xf numFmtId="165" fontId="5" fillId="9" borderId="4" xfId="0" applyNumberFormat="1" applyFont="1" applyFill="1" applyBorder="1" applyAlignment="1" applyProtection="1">
      <alignment horizontal="center" vertical="center" wrapText="1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5" fillId="14" borderId="4" xfId="9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0" fontId="3" fillId="14" borderId="4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right" vertical="top" wrapText="1"/>
    </xf>
    <xf numFmtId="0" fontId="9" fillId="1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right" vertical="top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9" fillId="13" borderId="5" xfId="0" applyNumberFormat="1" applyFont="1" applyFill="1" applyBorder="1" applyAlignment="1" applyProtection="1">
      <alignment horizontal="right" vertical="top" wrapText="1"/>
      <protection locked="0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4" fillId="14" borderId="4" xfId="11" applyNumberFormat="1" applyFont="1" applyFill="1" applyBorder="1" applyAlignment="1" applyProtection="1">
      <alignment vertical="center" wrapText="1"/>
    </xf>
    <xf numFmtId="166" fontId="9" fillId="13" borderId="5" xfId="0" applyNumberFormat="1" applyFont="1" applyFill="1" applyBorder="1" applyAlignment="1" applyProtection="1">
      <alignment vertical="top" wrapText="1"/>
    </xf>
    <xf numFmtId="166" fontId="9" fillId="12" borderId="32" xfId="11" applyNumberFormat="1" applyFont="1" applyFill="1" applyBorder="1" applyAlignment="1" applyProtection="1">
      <alignment vertical="top" wrapText="1"/>
    </xf>
    <xf numFmtId="0" fontId="3" fillId="1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9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0" applyNumberFormat="1" applyFont="1" applyFill="1" applyBorder="1" applyAlignment="1" applyProtection="1">
      <alignment horizontal="center" vertical="center" wrapText="1"/>
    </xf>
    <xf numFmtId="0" fontId="5" fillId="0" borderId="4" xfId="10" applyNumberFormat="1" applyFont="1" applyFill="1" applyBorder="1" applyAlignment="1" applyProtection="1">
      <alignment horizontal="center" vertical="center" wrapText="1"/>
      <protection locked="0"/>
    </xf>
    <xf numFmtId="0" fontId="9" fillId="13" borderId="4" xfId="0" applyNumberFormat="1" applyFont="1" applyFill="1" applyBorder="1" applyAlignment="1" applyProtection="1">
      <alignment horizontal="right" vertical="top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3" fillId="9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4" xfId="8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left" vertical="center" wrapText="1"/>
    </xf>
    <xf numFmtId="0" fontId="5" fillId="14" borderId="4" xfId="7" applyNumberFormat="1" applyFont="1" applyFill="1" applyBorder="1" applyAlignment="1" applyProtection="1">
      <alignment horizontal="center" vertical="center" wrapText="1"/>
    </xf>
    <xf numFmtId="165" fontId="5" fillId="9" borderId="4" xfId="0" applyNumberFormat="1" applyFont="1" applyFill="1" applyBorder="1" applyAlignment="1" applyProtection="1">
      <alignment horizontal="center" vertical="center" wrapText="1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9" fillId="9" borderId="4" xfId="0" applyNumberFormat="1" applyFont="1" applyFill="1" applyBorder="1" applyAlignment="1" applyProtection="1">
      <alignment horizontal="center" vertical="center" wrapText="1"/>
    </xf>
    <xf numFmtId="0" fontId="9" fillId="13" borderId="5" xfId="0" applyNumberFormat="1" applyFont="1" applyFill="1" applyBorder="1" applyAlignment="1" applyProtection="1">
      <alignment horizontal="right" vertical="top" wrapText="1"/>
    </xf>
    <xf numFmtId="0" fontId="9" fillId="13" borderId="5" xfId="0" applyNumberFormat="1" applyFont="1" applyFill="1" applyBorder="1" applyAlignment="1" applyProtection="1">
      <alignment horizontal="right" vertical="top" wrapText="1"/>
      <protection locked="0"/>
    </xf>
    <xf numFmtId="0" fontId="5" fillId="14" borderId="4" xfId="0" applyNumberFormat="1" applyFont="1" applyFill="1" applyBorder="1" applyAlignment="1" applyProtection="1">
      <alignment horizontal="center" vertical="center" wrapText="1"/>
    </xf>
    <xf numFmtId="165" fontId="5" fillId="9" borderId="4" xfId="0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left" vertical="top" wrapText="1"/>
    </xf>
    <xf numFmtId="0" fontId="0" fillId="15" borderId="0" xfId="0" applyFill="1"/>
    <xf numFmtId="0" fontId="10" fillId="15" borderId="4" xfId="0" applyFont="1" applyFill="1" applyBorder="1" applyAlignment="1">
      <alignment horizontal="center" vertical="center" wrapText="1"/>
    </xf>
    <xf numFmtId="0" fontId="9" fillId="15" borderId="4" xfId="0" applyNumberFormat="1" applyFont="1" applyFill="1" applyBorder="1" applyAlignment="1" applyProtection="1">
      <alignment horizontal="center" vertical="center" wrapText="1"/>
    </xf>
    <xf numFmtId="0" fontId="7" fillId="15" borderId="4" xfId="0" applyFont="1" applyFill="1" applyBorder="1" applyAlignment="1">
      <alignment horizontal="center" vertical="center"/>
    </xf>
    <xf numFmtId="0" fontId="5" fillId="1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4" xfId="0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 applyProtection="1">
      <alignment horizontal="left" vertical="center" wrapText="1"/>
      <protection locked="0"/>
    </xf>
    <xf numFmtId="0" fontId="7" fillId="14" borderId="4" xfId="0" applyFont="1" applyFill="1" applyBorder="1" applyAlignment="1">
      <alignment vertical="center" wrapText="1"/>
    </xf>
    <xf numFmtId="0" fontId="7" fillId="14" borderId="4" xfId="0" applyFont="1" applyFill="1" applyBorder="1" applyAlignment="1">
      <alignment vertical="center"/>
    </xf>
    <xf numFmtId="0" fontId="7" fillId="15" borderId="5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4" fillId="0" borderId="4" xfId="10" applyNumberFormat="1" applyFont="1" applyFill="1" applyBorder="1" applyAlignment="1" applyProtection="1">
      <alignment horizontal="center" vertical="center" wrapText="1"/>
    </xf>
    <xf numFmtId="165" fontId="4" fillId="0" borderId="4" xfId="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14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14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5" fillId="14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5" fillId="14" borderId="5" xfId="0" applyNumberFormat="1" applyFont="1" applyFill="1" applyBorder="1" applyAlignment="1" applyProtection="1">
      <alignment horizontal="center" vertical="center" wrapText="1"/>
    </xf>
    <xf numFmtId="0" fontId="5" fillId="14" borderId="13" xfId="0" applyNumberFormat="1" applyFont="1" applyFill="1" applyBorder="1" applyAlignment="1" applyProtection="1">
      <alignment horizontal="center" vertical="center" wrapText="1"/>
    </xf>
    <xf numFmtId="0" fontId="9" fillId="13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wrapText="1"/>
      <protection locked="0"/>
    </xf>
    <xf numFmtId="0" fontId="9" fillId="13" borderId="4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1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5" fillId="14" borderId="4" xfId="9" applyNumberFormat="1" applyFont="1" applyFill="1" applyBorder="1" applyAlignment="1" applyProtection="1">
      <alignment horizontal="center" vertical="center" wrapText="1"/>
    </xf>
    <xf numFmtId="0" fontId="4" fillId="13" borderId="2" xfId="0" applyNumberFormat="1" applyFont="1" applyFill="1" applyBorder="1" applyAlignment="1" applyProtection="1">
      <alignment horizontal="left" vertical="top" wrapText="1"/>
    </xf>
    <xf numFmtId="0" fontId="9" fillId="13" borderId="2" xfId="0" applyNumberFormat="1" applyFont="1" applyFill="1" applyBorder="1" applyAlignment="1" applyProtection="1">
      <alignment horizontal="left" vertical="top" wrapText="1"/>
      <protection locked="0"/>
    </xf>
    <xf numFmtId="0" fontId="5" fillId="14" borderId="4" xfId="10" applyNumberFormat="1" applyFont="1" applyFill="1" applyBorder="1" applyAlignment="1" applyProtection="1">
      <alignment horizontal="center" vertical="center" wrapText="1"/>
    </xf>
    <xf numFmtId="0" fontId="9" fillId="10" borderId="17" xfId="0" applyNumberFormat="1" applyFont="1" applyFill="1" applyBorder="1" applyAlignment="1" applyProtection="1">
      <alignment horizontal="center" vertical="center" wrapText="1"/>
    </xf>
    <xf numFmtId="0" fontId="9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0" applyNumberFormat="1" applyFont="1" applyFill="1" applyBorder="1" applyAlignment="1" applyProtection="1">
      <alignment horizontal="center" vertical="center" wrapText="1"/>
    </xf>
    <xf numFmtId="0" fontId="5" fillId="0" borderId="4" xfId="10" applyNumberFormat="1" applyFont="1" applyFill="1" applyBorder="1" applyAlignment="1" applyProtection="1">
      <alignment horizontal="center" vertical="center" wrapText="1"/>
      <protection locked="0"/>
    </xf>
    <xf numFmtId="0" fontId="9" fillId="11" borderId="21" xfId="0" applyNumberFormat="1" applyFont="1" applyFill="1" applyBorder="1" applyAlignment="1" applyProtection="1">
      <alignment horizontal="right" vertical="top" wrapText="1"/>
    </xf>
    <xf numFmtId="0" fontId="9" fillId="11" borderId="22" xfId="0" applyNumberFormat="1" applyFont="1" applyFill="1" applyBorder="1" applyAlignment="1" applyProtection="1">
      <alignment horizontal="right" vertical="top" wrapText="1"/>
      <protection locked="0"/>
    </xf>
    <xf numFmtId="0" fontId="9" fillId="13" borderId="14" xfId="0" applyNumberFormat="1" applyFont="1" applyFill="1" applyBorder="1" applyAlignment="1" applyProtection="1">
      <alignment horizontal="left" vertical="top" wrapText="1"/>
    </xf>
    <xf numFmtId="0" fontId="9" fillId="13" borderId="16" xfId="0" applyNumberFormat="1" applyFont="1" applyFill="1" applyBorder="1" applyAlignment="1" applyProtection="1">
      <alignment horizontal="left" vertical="top" wrapText="1"/>
    </xf>
    <xf numFmtId="0" fontId="9" fillId="13" borderId="15" xfId="0" applyNumberFormat="1" applyFont="1" applyFill="1" applyBorder="1" applyAlignment="1" applyProtection="1">
      <alignment horizontal="left" vertical="top" wrapText="1"/>
    </xf>
    <xf numFmtId="0" fontId="4" fillId="12" borderId="33" xfId="0" applyNumberFormat="1" applyFont="1" applyFill="1" applyBorder="1" applyAlignment="1" applyProtection="1">
      <alignment horizontal="right" vertical="top" wrapText="1"/>
    </xf>
    <xf numFmtId="0" fontId="9" fillId="12" borderId="34" xfId="0" applyNumberFormat="1" applyFont="1" applyFill="1" applyBorder="1" applyAlignment="1" applyProtection="1">
      <alignment horizontal="right" vertical="top" wrapText="1"/>
    </xf>
    <xf numFmtId="0" fontId="9" fillId="12" borderId="35" xfId="0" applyNumberFormat="1" applyFont="1" applyFill="1" applyBorder="1" applyAlignment="1" applyProtection="1">
      <alignment horizontal="right" vertical="top" wrapText="1"/>
    </xf>
    <xf numFmtId="0" fontId="9" fillId="11" borderId="26" xfId="0" applyNumberFormat="1" applyFont="1" applyFill="1" applyBorder="1" applyAlignment="1" applyProtection="1">
      <alignment horizontal="right" vertical="top" wrapText="1"/>
    </xf>
    <xf numFmtId="0" fontId="9" fillId="11" borderId="27" xfId="0" applyNumberFormat="1" applyFont="1" applyFill="1" applyBorder="1" applyAlignment="1" applyProtection="1">
      <alignment horizontal="right" vertical="top" wrapText="1"/>
      <protection locked="0"/>
    </xf>
    <xf numFmtId="0" fontId="9" fillId="13" borderId="4" xfId="0" applyNumberFormat="1" applyFont="1" applyFill="1" applyBorder="1" applyAlignment="1" applyProtection="1">
      <alignment horizontal="right" vertical="top" wrapText="1"/>
    </xf>
    <xf numFmtId="0" fontId="9" fillId="13" borderId="4" xfId="0" applyNumberFormat="1" applyFont="1" applyFill="1" applyBorder="1" applyAlignment="1" applyProtection="1">
      <alignment horizontal="right" vertical="top" wrapText="1"/>
      <protection locked="0"/>
    </xf>
    <xf numFmtId="0" fontId="4" fillId="11" borderId="23" xfId="0" applyNumberFormat="1" applyFont="1" applyFill="1" applyBorder="1" applyAlignment="1" applyProtection="1">
      <alignment horizontal="left" vertical="top" wrapText="1"/>
    </xf>
    <xf numFmtId="0" fontId="9" fillId="11" borderId="20" xfId="0" applyNumberFormat="1" applyFont="1" applyFill="1" applyBorder="1" applyAlignment="1" applyProtection="1">
      <alignment horizontal="left" vertical="top" wrapText="1"/>
    </xf>
    <xf numFmtId="0" fontId="9" fillId="11" borderId="24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11" borderId="28" xfId="0" applyNumberFormat="1" applyFont="1" applyFill="1" applyBorder="1" applyAlignment="1" applyProtection="1">
      <alignment horizontal="left" vertical="top" wrapText="1"/>
    </xf>
    <xf numFmtId="0" fontId="9" fillId="11" borderId="28" xfId="0" applyNumberFormat="1" applyFont="1" applyFill="1" applyBorder="1" applyAlignment="1" applyProtection="1">
      <alignment horizontal="left" vertical="top" wrapText="1"/>
      <protection locked="0"/>
    </xf>
    <xf numFmtId="0" fontId="9" fillId="12" borderId="31" xfId="0" applyNumberFormat="1" applyFont="1" applyFill="1" applyBorder="1" applyAlignment="1" applyProtection="1">
      <alignment horizontal="right" vertical="top" wrapText="1"/>
    </xf>
    <xf numFmtId="0" fontId="9" fillId="12" borderId="32" xfId="0" applyNumberFormat="1" applyFont="1" applyFill="1" applyBorder="1" applyAlignment="1" applyProtection="1">
      <alignment horizontal="right" vertical="top" wrapText="1"/>
      <protection locked="0"/>
    </xf>
    <xf numFmtId="0" fontId="9" fillId="13" borderId="6" xfId="0" applyNumberFormat="1" applyFont="1" applyFill="1" applyBorder="1" applyAlignment="1" applyProtection="1">
      <alignment horizontal="left" vertical="top" wrapText="1"/>
    </xf>
    <xf numFmtId="0" fontId="9" fillId="13" borderId="18" xfId="0" applyNumberFormat="1" applyFont="1" applyFill="1" applyBorder="1" applyAlignment="1" applyProtection="1">
      <alignment horizontal="left" vertical="top" wrapText="1"/>
    </xf>
    <xf numFmtId="0" fontId="9" fillId="13" borderId="7" xfId="0" applyNumberFormat="1" applyFont="1" applyFill="1" applyBorder="1" applyAlignment="1" applyProtection="1">
      <alignment horizontal="left" vertical="top" wrapText="1"/>
    </xf>
    <xf numFmtId="0" fontId="9" fillId="13" borderId="14" xfId="0" applyNumberFormat="1" applyFont="1" applyFill="1" applyBorder="1" applyAlignment="1" applyProtection="1">
      <alignment horizontal="left" vertical="top" wrapText="1"/>
      <protection locked="0"/>
    </xf>
    <xf numFmtId="0" fontId="9" fillId="13" borderId="16" xfId="0" applyNumberFormat="1" applyFont="1" applyFill="1" applyBorder="1" applyAlignment="1" applyProtection="1">
      <alignment horizontal="left" vertical="top" wrapText="1"/>
      <protection locked="0"/>
    </xf>
    <xf numFmtId="0" fontId="9" fillId="13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9" fillId="10" borderId="2" xfId="0" applyNumberFormat="1" applyFont="1" applyFill="1" applyBorder="1" applyAlignment="1" applyProtection="1">
      <alignment horizontal="center" vertical="top" wrapText="1"/>
    </xf>
    <xf numFmtId="0" fontId="9" fillId="10" borderId="2" xfId="0" applyNumberFormat="1" applyFont="1" applyFill="1" applyBorder="1" applyAlignment="1" applyProtection="1">
      <alignment horizontal="center" vertical="top" wrapText="1"/>
      <protection locked="0"/>
    </xf>
    <xf numFmtId="0" fontId="9" fillId="10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 applyProtection="1">
      <alignment horizontal="center" vertical="center" wrapText="1"/>
    </xf>
    <xf numFmtId="0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4" xfId="0" applyNumberFormat="1" applyFont="1" applyFill="1" applyBorder="1" applyAlignment="1" applyProtection="1">
      <alignment horizontal="center" vertical="top" wrapText="1"/>
    </xf>
    <xf numFmtId="0" fontId="9" fillId="10" borderId="4" xfId="0" applyNumberFormat="1" applyFont="1" applyFill="1" applyBorder="1" applyAlignment="1" applyProtection="1">
      <alignment horizontal="center" vertical="top" wrapText="1"/>
      <protection locked="0"/>
    </xf>
    <xf numFmtId="0" fontId="4" fillId="13" borderId="4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NumberFormat="1" applyFont="1" applyFill="1" applyBorder="1" applyAlignment="1" applyProtection="1">
      <alignment horizontal="center" vertical="top" wrapText="1"/>
    </xf>
    <xf numFmtId="0" fontId="9" fillId="6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center" vertical="top" wrapText="1"/>
    </xf>
    <xf numFmtId="0" fontId="5" fillId="9" borderId="4" xfId="0" applyNumberFormat="1" applyFont="1" applyFill="1" applyBorder="1" applyAlignment="1" applyProtection="1">
      <alignment horizontal="left" vertical="center" wrapText="1"/>
    </xf>
    <xf numFmtId="0" fontId="5" fillId="9" borderId="4" xfId="0" applyNumberFormat="1" applyFont="1" applyFill="1" applyBorder="1" applyAlignment="1" applyProtection="1">
      <alignment horizontal="center" vertical="center" wrapText="1"/>
    </xf>
    <xf numFmtId="0" fontId="5" fillId="0" borderId="4" xfId="7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0" fontId="5" fillId="9" borderId="4" xfId="0" applyNumberFormat="1" applyFont="1" applyFill="1" applyBorder="1" applyAlignment="1" applyProtection="1">
      <alignment horizontal="left" vertical="top" wrapText="1"/>
    </xf>
    <xf numFmtId="0" fontId="9" fillId="11" borderId="40" xfId="0" applyNumberFormat="1" applyFont="1" applyFill="1" applyBorder="1" applyAlignment="1" applyProtection="1">
      <alignment horizontal="right" vertical="top" wrapText="1"/>
    </xf>
    <xf numFmtId="0" fontId="9" fillId="11" borderId="41" xfId="0" applyNumberFormat="1" applyFont="1" applyFill="1" applyBorder="1" applyAlignment="1" applyProtection="1">
      <alignment horizontal="right" vertical="top" wrapText="1"/>
      <protection locked="0"/>
    </xf>
    <xf numFmtId="0" fontId="9" fillId="13" borderId="5" xfId="0" applyNumberFormat="1" applyFont="1" applyFill="1" applyBorder="1" applyAlignment="1" applyProtection="1">
      <alignment horizontal="left" vertical="top" wrapText="1"/>
    </xf>
    <xf numFmtId="0" fontId="9" fillId="13" borderId="2" xfId="0" applyNumberFormat="1" applyFont="1" applyFill="1" applyBorder="1" applyAlignment="1" applyProtection="1">
      <alignment horizontal="right" vertical="top" wrapText="1"/>
    </xf>
    <xf numFmtId="0" fontId="9" fillId="13" borderId="2" xfId="0" applyNumberFormat="1" applyFont="1" applyFill="1" applyBorder="1" applyAlignment="1" applyProtection="1">
      <alignment horizontal="right" vertical="top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</xf>
    <xf numFmtId="0" fontId="4" fillId="13" borderId="4" xfId="0" applyNumberFormat="1" applyFont="1" applyFill="1" applyBorder="1" applyAlignment="1" applyProtection="1">
      <alignment horizontal="right" vertical="top" wrapText="1"/>
      <protection locked="0"/>
    </xf>
    <xf numFmtId="0" fontId="7" fillId="0" borderId="4" xfId="0" applyFont="1" applyFill="1" applyBorder="1" applyAlignment="1">
      <alignment horizontal="center" vertical="center"/>
    </xf>
    <xf numFmtId="165" fontId="5" fillId="9" borderId="5" xfId="0" applyNumberFormat="1" applyFont="1" applyFill="1" applyBorder="1" applyAlignment="1" applyProtection="1">
      <alignment horizontal="center" vertical="center" wrapText="1"/>
    </xf>
    <xf numFmtId="165" fontId="5" fillId="9" borderId="13" xfId="0" applyNumberFormat="1" applyFont="1" applyFill="1" applyBorder="1" applyAlignment="1" applyProtection="1">
      <alignment horizontal="center" vertical="center" wrapText="1"/>
    </xf>
    <xf numFmtId="165" fontId="4" fillId="14" borderId="4" xfId="7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/>
    </xf>
    <xf numFmtId="0" fontId="9" fillId="10" borderId="13" xfId="0" applyNumberFormat="1" applyFont="1" applyFill="1" applyBorder="1" applyAlignment="1" applyProtection="1">
      <alignment horizontal="center" vertical="top" wrapText="1"/>
    </xf>
    <xf numFmtId="0" fontId="9" fillId="1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14" borderId="5" xfId="7" applyNumberFormat="1" applyFont="1" applyFill="1" applyBorder="1" applyAlignment="1" applyProtection="1">
      <alignment horizontal="center" vertical="center" wrapText="1"/>
    </xf>
    <xf numFmtId="0" fontId="5" fillId="14" borderId="12" xfId="7" applyNumberFormat="1" applyFont="1" applyFill="1" applyBorder="1" applyAlignment="1" applyProtection="1">
      <alignment horizontal="center" vertical="center" wrapText="1"/>
    </xf>
    <xf numFmtId="0" fontId="5" fillId="14" borderId="13" xfId="7" applyNumberFormat="1" applyFont="1" applyFill="1" applyBorder="1" applyAlignment="1" applyProtection="1">
      <alignment horizontal="center" vertical="center" wrapText="1"/>
    </xf>
    <xf numFmtId="0" fontId="4" fillId="11" borderId="41" xfId="0" applyNumberFormat="1" applyFont="1" applyFill="1" applyBorder="1" applyAlignment="1" applyProtection="1">
      <alignment horizontal="left" vertical="top" wrapText="1"/>
    </xf>
    <xf numFmtId="0" fontId="3" fillId="9" borderId="4" xfId="0" applyNumberFormat="1" applyFont="1" applyFill="1" applyBorder="1" applyAlignment="1" applyProtection="1">
      <alignment horizontal="center" vertical="center" wrapText="1"/>
    </xf>
    <xf numFmtId="0" fontId="5" fillId="14" borderId="4" xfId="7" applyNumberFormat="1" applyFont="1" applyFill="1" applyBorder="1" applyAlignment="1" applyProtection="1">
      <alignment horizontal="center" vertical="center" wrapText="1"/>
    </xf>
    <xf numFmtId="0" fontId="3" fillId="14" borderId="5" xfId="0" applyNumberFormat="1" applyFont="1" applyFill="1" applyBorder="1" applyAlignment="1" applyProtection="1">
      <alignment horizontal="center" vertical="center" wrapText="1"/>
    </xf>
    <xf numFmtId="0" fontId="3" fillId="14" borderId="12" xfId="0" applyNumberFormat="1" applyFont="1" applyFill="1" applyBorder="1" applyAlignment="1" applyProtection="1">
      <alignment horizontal="center" vertical="center" wrapText="1"/>
    </xf>
    <xf numFmtId="0" fontId="3" fillId="14" borderId="13" xfId="0" applyNumberFormat="1" applyFont="1" applyFill="1" applyBorder="1" applyAlignment="1" applyProtection="1">
      <alignment horizontal="center" vertical="center" wrapText="1"/>
    </xf>
    <xf numFmtId="0" fontId="5" fillId="0" borderId="14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0" applyNumberFormat="1" applyFont="1" applyFill="1" applyBorder="1" applyAlignment="1" applyProtection="1">
      <alignment horizontal="center" vertical="center" wrapText="1"/>
      <protection locked="0"/>
    </xf>
    <xf numFmtId="0" fontId="5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" xfId="0" applyNumberFormat="1" applyFont="1" applyFill="1" applyBorder="1" applyAlignment="1" applyProtection="1">
      <alignment horizontal="center" vertical="center" wrapText="1"/>
    </xf>
    <xf numFmtId="0" fontId="3" fillId="9" borderId="12" xfId="0" applyNumberFormat="1" applyFont="1" applyFill="1" applyBorder="1" applyAlignment="1" applyProtection="1">
      <alignment horizontal="center" vertical="center" wrapText="1"/>
    </xf>
    <xf numFmtId="0" fontId="3" fillId="9" borderId="13" xfId="0" applyNumberFormat="1" applyFont="1" applyFill="1" applyBorder="1" applyAlignment="1" applyProtection="1">
      <alignment horizontal="center" vertical="center" wrapText="1"/>
    </xf>
    <xf numFmtId="0" fontId="9" fillId="11" borderId="4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0" applyNumberFormat="1" applyFont="1" applyFill="1" applyBorder="1" applyAlignment="1" applyProtection="1">
      <alignment horizontal="center" vertical="center" wrapText="1"/>
    </xf>
    <xf numFmtId="0" fontId="5" fillId="0" borderId="12" xfId="10" applyNumberFormat="1" applyFont="1" applyFill="1" applyBorder="1" applyAlignment="1" applyProtection="1">
      <alignment horizontal="center" vertical="center" wrapText="1"/>
    </xf>
    <xf numFmtId="0" fontId="5" fillId="0" borderId="13" xfId="10" applyNumberFormat="1" applyFont="1" applyFill="1" applyBorder="1" applyAlignment="1" applyProtection="1">
      <alignment horizontal="center" vertical="center" wrapText="1"/>
    </xf>
    <xf numFmtId="0" fontId="9" fillId="12" borderId="37" xfId="0" applyNumberFormat="1" applyFont="1" applyFill="1" applyBorder="1" applyAlignment="1" applyProtection="1">
      <alignment horizontal="right" vertical="top" wrapText="1"/>
    </xf>
    <xf numFmtId="0" fontId="9" fillId="12" borderId="38" xfId="0" applyNumberFormat="1" applyFont="1" applyFill="1" applyBorder="1" applyAlignment="1" applyProtection="1">
      <alignment horizontal="right" vertical="top" wrapText="1"/>
      <protection locked="0"/>
    </xf>
    <xf numFmtId="0" fontId="4" fillId="12" borderId="38" xfId="0" applyNumberFormat="1" applyFont="1" applyFill="1" applyBorder="1" applyAlignment="1" applyProtection="1">
      <alignment horizontal="left" vertical="top" wrapText="1"/>
    </xf>
    <xf numFmtId="0" fontId="9" fillId="12" borderId="38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7" fillId="15" borderId="5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4" fillId="10" borderId="13" xfId="0" applyNumberFormat="1" applyFont="1" applyFill="1" applyBorder="1" applyAlignment="1" applyProtection="1">
      <alignment horizontal="center" vertical="top" wrapText="1"/>
    </xf>
    <xf numFmtId="0" fontId="9" fillId="11" borderId="41" xfId="0" applyNumberFormat="1" applyFont="1" applyFill="1" applyBorder="1" applyAlignment="1" applyProtection="1">
      <alignment horizontal="left" vertical="top" wrapText="1"/>
    </xf>
    <xf numFmtId="0" fontId="9" fillId="13" borderId="5" xfId="0" applyNumberFormat="1" applyFont="1" applyFill="1" applyBorder="1" applyAlignment="1" applyProtection="1">
      <alignment horizontal="right" vertical="top" wrapText="1"/>
    </xf>
    <xf numFmtId="0" fontId="9" fillId="13" borderId="5" xfId="0" applyNumberFormat="1" applyFont="1" applyFill="1" applyBorder="1" applyAlignment="1" applyProtection="1">
      <alignment horizontal="right" vertical="top" wrapText="1"/>
      <protection locked="0"/>
    </xf>
    <xf numFmtId="0" fontId="4" fillId="13" borderId="5" xfId="0" applyNumberFormat="1" applyFont="1" applyFill="1" applyBorder="1" applyAlignment="1" applyProtection="1">
      <alignment horizontal="left" vertical="top" wrapText="1"/>
    </xf>
    <xf numFmtId="0" fontId="9" fillId="13" borderId="5" xfId="0" applyNumberFormat="1" applyFont="1" applyFill="1" applyBorder="1" applyAlignment="1" applyProtection="1">
      <alignment horizontal="left" vertical="top" wrapText="1"/>
      <protection locked="0"/>
    </xf>
    <xf numFmtId="0" fontId="4" fillId="10" borderId="13" xfId="0" applyNumberFormat="1" applyFont="1" applyFill="1" applyBorder="1" applyAlignment="1" applyProtection="1">
      <alignment horizontal="center" vertical="center" wrapText="1"/>
    </xf>
    <xf numFmtId="0" fontId="9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15" borderId="4" xfId="0" applyFont="1" applyFill="1" applyBorder="1" applyAlignment="1">
      <alignment horizontal="center" vertical="center"/>
    </xf>
    <xf numFmtId="0" fontId="5" fillId="14" borderId="4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65" fontId="5" fillId="9" borderId="4" xfId="0" applyNumberFormat="1" applyFont="1" applyFill="1" applyBorder="1" applyAlignment="1" applyProtection="1">
      <alignment horizontal="center" vertical="center" wrapText="1"/>
    </xf>
    <xf numFmtId="0" fontId="10" fillId="15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15" borderId="4" xfId="0" applyFont="1" applyFill="1" applyBorder="1" applyAlignment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 wrapText="1"/>
    </xf>
    <xf numFmtId="0" fontId="9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4" fillId="9" borderId="4" xfId="0" applyNumberFormat="1" applyFont="1" applyFill="1" applyBorder="1" applyAlignment="1" applyProtection="1">
      <alignment horizontal="center" vertical="top" wrapText="1"/>
    </xf>
    <xf numFmtId="0" fontId="9" fillId="9" borderId="4" xfId="0" applyNumberFormat="1" applyFont="1" applyFill="1" applyBorder="1" applyAlignment="1" applyProtection="1">
      <alignment horizontal="center" vertical="top" wrapText="1"/>
      <protection locked="0"/>
    </xf>
  </cellXfs>
  <cellStyles count="13">
    <cellStyle name="Normal 2" xfId="12"/>
    <cellStyle name="Обычный" xfId="0" builtinId="0"/>
    <cellStyle name="Обычный 10" xfId="9"/>
    <cellStyle name="Обычный 11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T117"/>
  <sheetViews>
    <sheetView view="pageBreakPreview" topLeftCell="B1" zoomScale="70" zoomScaleNormal="70" zoomScaleSheetLayoutView="70" workbookViewId="0">
      <selection activeCell="N1" sqref="N1:Q1"/>
    </sheetView>
  </sheetViews>
  <sheetFormatPr defaultRowHeight="18.75" x14ac:dyDescent="0.3"/>
  <cols>
    <col min="1" max="1" width="2.28515625" style="28" customWidth="1"/>
    <col min="2" max="2" width="6" style="164" customWidth="1"/>
    <col min="3" max="3" width="57.42578125" style="165" customWidth="1"/>
    <col min="4" max="4" width="20.28515625" style="29" customWidth="1"/>
    <col min="5" max="5" width="27" style="29" customWidth="1"/>
    <col min="6" max="6" width="33.140625" style="29" customWidth="1"/>
    <col min="7" max="7" width="17.42578125" style="29" customWidth="1"/>
    <col min="8" max="9" width="13.28515625" style="29" customWidth="1"/>
    <col min="10" max="10" width="14.5703125" style="29" customWidth="1"/>
    <col min="11" max="13" width="13.28515625" style="29" customWidth="1"/>
    <col min="14" max="14" width="17.140625" style="29" bestFit="1" customWidth="1"/>
    <col min="15" max="15" width="13.28515625" style="29" customWidth="1"/>
    <col min="16" max="16" width="15.7109375" style="29" bestFit="1" customWidth="1"/>
    <col min="17" max="17" width="26.85546875" style="29" customWidth="1"/>
    <col min="18" max="18" width="26.85546875" style="29" hidden="1" customWidth="1"/>
    <col min="19" max="19" width="16.140625" style="27" hidden="1" customWidth="1"/>
    <col min="20" max="20" width="18" style="27" hidden="1" customWidth="1"/>
    <col min="21" max="21" width="10.7109375" style="27" hidden="1" customWidth="1"/>
    <col min="22" max="22" width="12" style="27" hidden="1" customWidth="1"/>
    <col min="23" max="33" width="9.140625" style="190"/>
    <col min="34" max="46" width="9.140625" style="191"/>
    <col min="47" max="16384" width="9.140625" style="29"/>
  </cols>
  <sheetData>
    <row r="1" spans="1:46" ht="106.5" customHeight="1" x14ac:dyDescent="0.3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394" t="s">
        <v>363</v>
      </c>
      <c r="O1" s="394"/>
      <c r="P1" s="394"/>
      <c r="Q1" s="394"/>
      <c r="R1" s="25"/>
      <c r="S1" s="26"/>
    </row>
    <row r="2" spans="1:46" x14ac:dyDescent="0.3">
      <c r="A2" s="21"/>
      <c r="B2" s="400" t="s">
        <v>53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30"/>
      <c r="S2" s="26"/>
    </row>
    <row r="3" spans="1:46" x14ac:dyDescent="0.3">
      <c r="A3" s="31"/>
      <c r="B3" s="395" t="s">
        <v>153</v>
      </c>
      <c r="C3" s="395" t="s">
        <v>154</v>
      </c>
      <c r="D3" s="395" t="s">
        <v>155</v>
      </c>
      <c r="E3" s="395" t="s">
        <v>156</v>
      </c>
      <c r="F3" s="395" t="s">
        <v>157</v>
      </c>
      <c r="G3" s="396"/>
      <c r="H3" s="395" t="s">
        <v>158</v>
      </c>
      <c r="I3" s="396"/>
      <c r="J3" s="396"/>
      <c r="K3" s="395" t="s">
        <v>159</v>
      </c>
      <c r="L3" s="396"/>
      <c r="M3" s="396"/>
      <c r="N3" s="396"/>
      <c r="O3" s="396"/>
      <c r="P3" s="396"/>
      <c r="Q3" s="402" t="s">
        <v>3</v>
      </c>
      <c r="R3" s="32"/>
      <c r="S3" s="427" t="s">
        <v>81</v>
      </c>
      <c r="T3" s="428" t="s">
        <v>82</v>
      </c>
      <c r="U3" s="428"/>
      <c r="V3" s="428"/>
      <c r="W3" s="192"/>
    </row>
    <row r="4" spans="1:46" ht="56.25" x14ac:dyDescent="0.3">
      <c r="A4" s="31"/>
      <c r="B4" s="396"/>
      <c r="C4" s="396"/>
      <c r="D4" s="396"/>
      <c r="E4" s="396"/>
      <c r="F4" s="396"/>
      <c r="G4" s="396"/>
      <c r="H4" s="33" t="s">
        <v>160</v>
      </c>
      <c r="I4" s="33" t="s">
        <v>161</v>
      </c>
      <c r="J4" s="33" t="s">
        <v>162</v>
      </c>
      <c r="K4" s="34" t="s">
        <v>58</v>
      </c>
      <c r="L4" s="34" t="s">
        <v>6</v>
      </c>
      <c r="M4" s="34" t="s">
        <v>5</v>
      </c>
      <c r="N4" s="34" t="s">
        <v>4</v>
      </c>
      <c r="O4" s="34" t="s">
        <v>59</v>
      </c>
      <c r="P4" s="33" t="s">
        <v>163</v>
      </c>
      <c r="Q4" s="403"/>
      <c r="R4" s="35"/>
      <c r="S4" s="427"/>
      <c r="T4" s="36" t="s">
        <v>85</v>
      </c>
      <c r="U4" s="36" t="s">
        <v>83</v>
      </c>
      <c r="V4" s="36" t="s">
        <v>84</v>
      </c>
      <c r="W4" s="193"/>
    </row>
    <row r="5" spans="1:46" x14ac:dyDescent="0.3">
      <c r="A5" s="31"/>
      <c r="B5" s="174" t="s">
        <v>164</v>
      </c>
      <c r="C5" s="174" t="s">
        <v>165</v>
      </c>
      <c r="D5" s="174" t="s">
        <v>166</v>
      </c>
      <c r="E5" s="174" t="s">
        <v>167</v>
      </c>
      <c r="F5" s="395" t="s">
        <v>168</v>
      </c>
      <c r="G5" s="396"/>
      <c r="H5" s="174" t="s">
        <v>169</v>
      </c>
      <c r="I5" s="174" t="s">
        <v>170</v>
      </c>
      <c r="J5" s="174" t="s">
        <v>171</v>
      </c>
      <c r="K5" s="174" t="s">
        <v>172</v>
      </c>
      <c r="L5" s="174" t="s">
        <v>173</v>
      </c>
      <c r="M5" s="174" t="s">
        <v>174</v>
      </c>
      <c r="N5" s="174" t="s">
        <v>175</v>
      </c>
      <c r="O5" s="174" t="s">
        <v>176</v>
      </c>
      <c r="P5" s="174" t="s">
        <v>177</v>
      </c>
      <c r="Q5" s="174" t="s">
        <v>178</v>
      </c>
      <c r="R5" s="185"/>
      <c r="S5" s="33" t="s">
        <v>179</v>
      </c>
      <c r="T5" s="33" t="s">
        <v>180</v>
      </c>
      <c r="U5" s="33" t="s">
        <v>181</v>
      </c>
      <c r="V5" s="33" t="s">
        <v>182</v>
      </c>
      <c r="W5" s="194"/>
    </row>
    <row r="6" spans="1:46" x14ac:dyDescent="0.3">
      <c r="A6" s="31"/>
      <c r="B6" s="397" t="s">
        <v>326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186"/>
      <c r="S6" s="37"/>
      <c r="T6" s="37"/>
      <c r="U6" s="37"/>
      <c r="V6" s="37"/>
      <c r="W6" s="195"/>
    </row>
    <row r="7" spans="1:46" ht="63.75" customHeight="1" x14ac:dyDescent="0.3">
      <c r="A7" s="31"/>
      <c r="B7" s="390">
        <v>1</v>
      </c>
      <c r="C7" s="6" t="s">
        <v>68</v>
      </c>
      <c r="D7" s="436" t="s">
        <v>1</v>
      </c>
      <c r="E7" s="171" t="s">
        <v>2</v>
      </c>
      <c r="F7" s="408" t="s">
        <v>69</v>
      </c>
      <c r="G7" s="408"/>
      <c r="H7" s="436" t="s">
        <v>70</v>
      </c>
      <c r="I7" s="436" t="s">
        <v>8</v>
      </c>
      <c r="J7" s="436" t="s">
        <v>15</v>
      </c>
      <c r="K7" s="7"/>
      <c r="L7" s="8"/>
      <c r="M7" s="9"/>
      <c r="N7" s="293">
        <v>30111.017</v>
      </c>
      <c r="O7" s="9"/>
      <c r="P7" s="168">
        <f>K7+L7+M7+N7+O7</f>
        <v>30111.017</v>
      </c>
      <c r="Q7" s="431" t="s">
        <v>71</v>
      </c>
      <c r="R7" s="187"/>
      <c r="S7" s="37"/>
      <c r="T7" s="37"/>
      <c r="U7" s="37"/>
      <c r="V7" s="37"/>
      <c r="W7" s="195"/>
    </row>
    <row r="8" spans="1:46" s="41" customFormat="1" x14ac:dyDescent="0.3">
      <c r="A8" s="38"/>
      <c r="B8" s="390"/>
      <c r="C8" s="412" t="s">
        <v>97</v>
      </c>
      <c r="D8" s="436"/>
      <c r="E8" s="407" t="s">
        <v>67</v>
      </c>
      <c r="F8" s="408"/>
      <c r="G8" s="408"/>
      <c r="H8" s="436"/>
      <c r="I8" s="436"/>
      <c r="J8" s="436"/>
      <c r="K8" s="405"/>
      <c r="L8" s="405"/>
      <c r="M8" s="405"/>
      <c r="N8" s="421">
        <v>316.76400000000001</v>
      </c>
      <c r="O8" s="405"/>
      <c r="P8" s="423">
        <f t="shared" ref="P8:P39" si="0">K8+L8+M8+N8+O8</f>
        <v>316.76400000000001</v>
      </c>
      <c r="Q8" s="432"/>
      <c r="R8" s="188"/>
      <c r="S8" s="39"/>
      <c r="T8" s="40"/>
      <c r="U8" s="40"/>
      <c r="V8" s="40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</row>
    <row r="9" spans="1:46" s="41" customFormat="1" ht="25.5" customHeight="1" x14ac:dyDescent="0.3">
      <c r="A9" s="38"/>
      <c r="B9" s="390"/>
      <c r="C9" s="412"/>
      <c r="D9" s="436"/>
      <c r="E9" s="407"/>
      <c r="F9" s="408"/>
      <c r="G9" s="408"/>
      <c r="H9" s="436"/>
      <c r="I9" s="436"/>
      <c r="J9" s="436"/>
      <c r="K9" s="405"/>
      <c r="L9" s="405"/>
      <c r="M9" s="405"/>
      <c r="N9" s="422"/>
      <c r="O9" s="405"/>
      <c r="P9" s="423"/>
      <c r="Q9" s="432"/>
      <c r="R9" s="188"/>
      <c r="S9" s="39"/>
      <c r="T9" s="40"/>
      <c r="U9" s="40"/>
      <c r="V9" s="40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</row>
    <row r="10" spans="1:46" s="41" customFormat="1" x14ac:dyDescent="0.3">
      <c r="A10" s="38"/>
      <c r="B10" s="390"/>
      <c r="C10" s="406" t="s">
        <v>98</v>
      </c>
      <c r="D10" s="436"/>
      <c r="E10" s="407" t="s">
        <v>67</v>
      </c>
      <c r="F10" s="408"/>
      <c r="G10" s="408"/>
      <c r="H10" s="436"/>
      <c r="I10" s="436"/>
      <c r="J10" s="436"/>
      <c r="K10" s="405"/>
      <c r="L10" s="405"/>
      <c r="M10" s="405"/>
      <c r="N10" s="421">
        <v>302.54180000000002</v>
      </c>
      <c r="O10" s="405"/>
      <c r="P10" s="423">
        <f t="shared" si="0"/>
        <v>302.54180000000002</v>
      </c>
      <c r="Q10" s="432"/>
      <c r="R10" s="188"/>
      <c r="S10" s="39"/>
      <c r="T10" s="40"/>
      <c r="U10" s="40"/>
      <c r="V10" s="40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</row>
    <row r="11" spans="1:46" s="41" customFormat="1" ht="26.25" customHeight="1" x14ac:dyDescent="0.3">
      <c r="A11" s="38"/>
      <c r="B11" s="390"/>
      <c r="C11" s="406"/>
      <c r="D11" s="436"/>
      <c r="E11" s="407"/>
      <c r="F11" s="408"/>
      <c r="G11" s="408"/>
      <c r="H11" s="436"/>
      <c r="I11" s="436"/>
      <c r="J11" s="436"/>
      <c r="K11" s="405"/>
      <c r="L11" s="405"/>
      <c r="M11" s="405"/>
      <c r="N11" s="422"/>
      <c r="O11" s="405"/>
      <c r="P11" s="423"/>
      <c r="Q11" s="432"/>
      <c r="R11" s="188"/>
      <c r="S11" s="39"/>
      <c r="T11" s="40"/>
      <c r="U11" s="40"/>
      <c r="V11" s="40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</row>
    <row r="12" spans="1:46" s="41" customFormat="1" x14ac:dyDescent="0.3">
      <c r="A12" s="38"/>
      <c r="B12" s="390"/>
      <c r="C12" s="409" t="s">
        <v>362</v>
      </c>
      <c r="D12" s="436"/>
      <c r="E12" s="407" t="s">
        <v>67</v>
      </c>
      <c r="F12" s="408"/>
      <c r="G12" s="408"/>
      <c r="H12" s="436"/>
      <c r="I12" s="436"/>
      <c r="J12" s="436"/>
      <c r="K12" s="405"/>
      <c r="L12" s="405"/>
      <c r="M12" s="405"/>
      <c r="N12" s="421">
        <v>151.172</v>
      </c>
      <c r="O12" s="405"/>
      <c r="P12" s="423">
        <f t="shared" si="0"/>
        <v>151.172</v>
      </c>
      <c r="Q12" s="432"/>
      <c r="R12" s="188"/>
      <c r="S12" s="39"/>
      <c r="T12" s="40"/>
      <c r="U12" s="40"/>
      <c r="V12" s="40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</row>
    <row r="13" spans="1:46" s="41" customFormat="1" ht="28.5" customHeight="1" x14ac:dyDescent="0.3">
      <c r="A13" s="38"/>
      <c r="B13" s="390"/>
      <c r="C13" s="409"/>
      <c r="D13" s="436"/>
      <c r="E13" s="407"/>
      <c r="F13" s="408"/>
      <c r="G13" s="408"/>
      <c r="H13" s="436"/>
      <c r="I13" s="436"/>
      <c r="J13" s="436"/>
      <c r="K13" s="405"/>
      <c r="L13" s="405"/>
      <c r="M13" s="405"/>
      <c r="N13" s="422"/>
      <c r="O13" s="405"/>
      <c r="P13" s="423"/>
      <c r="Q13" s="432"/>
      <c r="R13" s="188"/>
      <c r="S13" s="39"/>
      <c r="T13" s="40"/>
      <c r="U13" s="40"/>
      <c r="V13" s="40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</row>
    <row r="14" spans="1:46" s="41" customFormat="1" x14ac:dyDescent="0.3">
      <c r="A14" s="38"/>
      <c r="B14" s="390"/>
      <c r="C14" s="409" t="s">
        <v>99</v>
      </c>
      <c r="D14" s="436"/>
      <c r="E14" s="407" t="s">
        <v>67</v>
      </c>
      <c r="F14" s="408"/>
      <c r="G14" s="408"/>
      <c r="H14" s="436"/>
      <c r="I14" s="436"/>
      <c r="J14" s="436"/>
      <c r="K14" s="405"/>
      <c r="L14" s="405"/>
      <c r="M14" s="405"/>
      <c r="N14" s="421">
        <v>550.19500000000005</v>
      </c>
      <c r="O14" s="405"/>
      <c r="P14" s="423">
        <f t="shared" si="0"/>
        <v>550.19500000000005</v>
      </c>
      <c r="Q14" s="432"/>
      <c r="R14" s="188"/>
      <c r="S14" s="39"/>
      <c r="T14" s="40"/>
      <c r="U14" s="40"/>
      <c r="V14" s="40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</row>
    <row r="15" spans="1:46" s="41" customFormat="1" ht="27" customHeight="1" x14ac:dyDescent="0.3">
      <c r="A15" s="38"/>
      <c r="B15" s="390"/>
      <c r="C15" s="409"/>
      <c r="D15" s="436"/>
      <c r="E15" s="407"/>
      <c r="F15" s="408"/>
      <c r="G15" s="408"/>
      <c r="H15" s="436"/>
      <c r="I15" s="436"/>
      <c r="J15" s="436"/>
      <c r="K15" s="405"/>
      <c r="L15" s="405"/>
      <c r="M15" s="405"/>
      <c r="N15" s="422"/>
      <c r="O15" s="405"/>
      <c r="P15" s="423"/>
      <c r="Q15" s="432"/>
      <c r="R15" s="188"/>
      <c r="S15" s="39"/>
      <c r="T15" s="40"/>
      <c r="U15" s="40"/>
      <c r="V15" s="40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</row>
    <row r="16" spans="1:46" s="41" customFormat="1" x14ac:dyDescent="0.3">
      <c r="A16" s="38"/>
      <c r="B16" s="390"/>
      <c r="C16" s="409" t="s">
        <v>100</v>
      </c>
      <c r="D16" s="436"/>
      <c r="E16" s="407" t="s">
        <v>67</v>
      </c>
      <c r="F16" s="408"/>
      <c r="G16" s="408"/>
      <c r="H16" s="436"/>
      <c r="I16" s="436"/>
      <c r="J16" s="436"/>
      <c r="K16" s="405"/>
      <c r="L16" s="405"/>
      <c r="M16" s="405"/>
      <c r="N16" s="421">
        <v>457.26900000000001</v>
      </c>
      <c r="O16" s="405"/>
      <c r="P16" s="423">
        <f t="shared" si="0"/>
        <v>457.26900000000001</v>
      </c>
      <c r="Q16" s="432"/>
      <c r="R16" s="188"/>
      <c r="S16" s="39"/>
      <c r="T16" s="40"/>
      <c r="U16" s="40"/>
      <c r="V16" s="40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</row>
    <row r="17" spans="1:46" s="41" customFormat="1" ht="25.5" customHeight="1" x14ac:dyDescent="0.3">
      <c r="A17" s="38"/>
      <c r="B17" s="390"/>
      <c r="C17" s="409"/>
      <c r="D17" s="436"/>
      <c r="E17" s="407"/>
      <c r="F17" s="408"/>
      <c r="G17" s="408"/>
      <c r="H17" s="436"/>
      <c r="I17" s="436"/>
      <c r="J17" s="436"/>
      <c r="K17" s="405"/>
      <c r="L17" s="405"/>
      <c r="M17" s="405"/>
      <c r="N17" s="422"/>
      <c r="O17" s="405"/>
      <c r="P17" s="423"/>
      <c r="Q17" s="432"/>
      <c r="R17" s="188"/>
      <c r="S17" s="39"/>
      <c r="T17" s="40"/>
      <c r="U17" s="40"/>
      <c r="V17" s="40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</row>
    <row r="18" spans="1:46" s="41" customFormat="1" x14ac:dyDescent="0.3">
      <c r="A18" s="38"/>
      <c r="B18" s="390"/>
      <c r="C18" s="406" t="s">
        <v>101</v>
      </c>
      <c r="D18" s="436"/>
      <c r="E18" s="407" t="s">
        <v>67</v>
      </c>
      <c r="F18" s="408"/>
      <c r="G18" s="408"/>
      <c r="H18" s="436"/>
      <c r="I18" s="436"/>
      <c r="J18" s="436"/>
      <c r="K18" s="405"/>
      <c r="L18" s="405"/>
      <c r="M18" s="405"/>
      <c r="N18" s="421">
        <v>85.445000000000007</v>
      </c>
      <c r="O18" s="405"/>
      <c r="P18" s="423">
        <f t="shared" si="0"/>
        <v>85.445000000000007</v>
      </c>
      <c r="Q18" s="432"/>
      <c r="R18" s="188"/>
      <c r="S18" s="39"/>
      <c r="T18" s="40"/>
      <c r="U18" s="40"/>
      <c r="V18" s="40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</row>
    <row r="19" spans="1:46" s="41" customFormat="1" ht="25.5" customHeight="1" x14ac:dyDescent="0.3">
      <c r="A19" s="38"/>
      <c r="B19" s="390"/>
      <c r="C19" s="406"/>
      <c r="D19" s="436"/>
      <c r="E19" s="407"/>
      <c r="F19" s="408"/>
      <c r="G19" s="408"/>
      <c r="H19" s="436"/>
      <c r="I19" s="436"/>
      <c r="J19" s="436"/>
      <c r="K19" s="405"/>
      <c r="L19" s="405"/>
      <c r="M19" s="405"/>
      <c r="N19" s="422"/>
      <c r="O19" s="405"/>
      <c r="P19" s="423"/>
      <c r="Q19" s="432"/>
      <c r="R19" s="188"/>
      <c r="S19" s="39"/>
      <c r="T19" s="40"/>
      <c r="U19" s="40"/>
      <c r="V19" s="40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</row>
    <row r="20" spans="1:46" s="41" customFormat="1" ht="46.5" customHeight="1" x14ac:dyDescent="0.3">
      <c r="A20" s="38"/>
      <c r="B20" s="390"/>
      <c r="C20" s="170" t="s">
        <v>102</v>
      </c>
      <c r="D20" s="436"/>
      <c r="E20" s="169" t="s">
        <v>67</v>
      </c>
      <c r="F20" s="408"/>
      <c r="G20" s="408"/>
      <c r="H20" s="436"/>
      <c r="I20" s="436"/>
      <c r="J20" s="436"/>
      <c r="K20" s="16"/>
      <c r="L20" s="17"/>
      <c r="M20" s="18"/>
      <c r="N20" s="293">
        <v>12.098800000000001</v>
      </c>
      <c r="O20" s="42"/>
      <c r="P20" s="168">
        <f t="shared" si="0"/>
        <v>12.098800000000001</v>
      </c>
      <c r="Q20" s="432"/>
      <c r="R20" s="188"/>
      <c r="S20" s="39"/>
      <c r="T20" s="40"/>
      <c r="U20" s="40"/>
      <c r="V20" s="40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</row>
    <row r="21" spans="1:46" s="41" customFormat="1" ht="47.25" customHeight="1" x14ac:dyDescent="0.3">
      <c r="A21" s="38"/>
      <c r="B21" s="390"/>
      <c r="C21" s="170" t="s">
        <v>103</v>
      </c>
      <c r="D21" s="436"/>
      <c r="E21" s="169" t="s">
        <v>67</v>
      </c>
      <c r="F21" s="408"/>
      <c r="G21" s="408"/>
      <c r="H21" s="436"/>
      <c r="I21" s="436"/>
      <c r="J21" s="436"/>
      <c r="K21" s="16"/>
      <c r="L21" s="17"/>
      <c r="M21" s="18"/>
      <c r="N21" s="293">
        <v>38.844000000000001</v>
      </c>
      <c r="O21" s="42"/>
      <c r="P21" s="168">
        <f t="shared" si="0"/>
        <v>38.844000000000001</v>
      </c>
      <c r="Q21" s="432"/>
      <c r="R21" s="188"/>
      <c r="S21" s="39"/>
      <c r="T21" s="40"/>
      <c r="U21" s="40"/>
      <c r="V21" s="40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</row>
    <row r="22" spans="1:46" s="41" customFormat="1" x14ac:dyDescent="0.3">
      <c r="A22" s="38"/>
      <c r="B22" s="390"/>
      <c r="C22" s="406" t="s">
        <v>104</v>
      </c>
      <c r="D22" s="436"/>
      <c r="E22" s="407" t="s">
        <v>67</v>
      </c>
      <c r="F22" s="408"/>
      <c r="G22" s="408"/>
      <c r="H22" s="436"/>
      <c r="I22" s="436"/>
      <c r="J22" s="436"/>
      <c r="K22" s="405"/>
      <c r="L22" s="405"/>
      <c r="M22" s="405"/>
      <c r="N22" s="421">
        <v>117.369</v>
      </c>
      <c r="O22" s="405"/>
      <c r="P22" s="423">
        <f t="shared" si="0"/>
        <v>117.369</v>
      </c>
      <c r="Q22" s="432"/>
      <c r="R22" s="188"/>
      <c r="S22" s="39"/>
      <c r="T22" s="40"/>
      <c r="U22" s="40"/>
      <c r="V22" s="40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</row>
    <row r="23" spans="1:46" s="41" customFormat="1" ht="25.5" customHeight="1" x14ac:dyDescent="0.3">
      <c r="A23" s="38"/>
      <c r="B23" s="390"/>
      <c r="C23" s="406"/>
      <c r="D23" s="436"/>
      <c r="E23" s="407"/>
      <c r="F23" s="408"/>
      <c r="G23" s="408"/>
      <c r="H23" s="436"/>
      <c r="I23" s="436"/>
      <c r="J23" s="436"/>
      <c r="K23" s="405"/>
      <c r="L23" s="405"/>
      <c r="M23" s="405"/>
      <c r="N23" s="422"/>
      <c r="O23" s="405"/>
      <c r="P23" s="423"/>
      <c r="Q23" s="432"/>
      <c r="R23" s="188"/>
      <c r="S23" s="39"/>
      <c r="T23" s="40"/>
      <c r="U23" s="40"/>
      <c r="V23" s="40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</row>
    <row r="24" spans="1:46" s="41" customFormat="1" ht="48" customHeight="1" x14ac:dyDescent="0.3">
      <c r="A24" s="38"/>
      <c r="B24" s="390"/>
      <c r="C24" s="170" t="s">
        <v>105</v>
      </c>
      <c r="D24" s="436"/>
      <c r="E24" s="169" t="s">
        <v>67</v>
      </c>
      <c r="F24" s="408"/>
      <c r="G24" s="408"/>
      <c r="H24" s="436"/>
      <c r="I24" s="436"/>
      <c r="J24" s="436"/>
      <c r="K24" s="16"/>
      <c r="L24" s="17"/>
      <c r="M24" s="18"/>
      <c r="N24" s="293">
        <v>51.744</v>
      </c>
      <c r="O24" s="42"/>
      <c r="P24" s="168">
        <f t="shared" si="0"/>
        <v>51.744</v>
      </c>
      <c r="Q24" s="432"/>
      <c r="R24" s="188"/>
      <c r="S24" s="39"/>
      <c r="T24" s="40"/>
      <c r="U24" s="40"/>
      <c r="V24" s="40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</row>
    <row r="25" spans="1:46" s="41" customFormat="1" ht="51.75" customHeight="1" x14ac:dyDescent="0.3">
      <c r="A25" s="38"/>
      <c r="B25" s="390"/>
      <c r="C25" s="170" t="s">
        <v>106</v>
      </c>
      <c r="D25" s="436"/>
      <c r="E25" s="169" t="s">
        <v>67</v>
      </c>
      <c r="F25" s="408"/>
      <c r="G25" s="408"/>
      <c r="H25" s="436"/>
      <c r="I25" s="436"/>
      <c r="J25" s="436"/>
      <c r="K25" s="16"/>
      <c r="L25" s="17"/>
      <c r="M25" s="18"/>
      <c r="N25" s="293">
        <v>77.817999999999998</v>
      </c>
      <c r="O25" s="42"/>
      <c r="P25" s="168">
        <f t="shared" si="0"/>
        <v>77.817999999999998</v>
      </c>
      <c r="Q25" s="432"/>
      <c r="R25" s="188"/>
      <c r="S25" s="39"/>
      <c r="T25" s="40"/>
      <c r="U25" s="40"/>
      <c r="V25" s="40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</row>
    <row r="26" spans="1:46" s="41" customFormat="1" ht="47.25" customHeight="1" x14ac:dyDescent="0.3">
      <c r="A26" s="38"/>
      <c r="B26" s="390"/>
      <c r="C26" s="170" t="s">
        <v>107</v>
      </c>
      <c r="D26" s="436"/>
      <c r="E26" s="169" t="s">
        <v>67</v>
      </c>
      <c r="F26" s="408"/>
      <c r="G26" s="408"/>
      <c r="H26" s="436"/>
      <c r="I26" s="436"/>
      <c r="J26" s="436"/>
      <c r="K26" s="16"/>
      <c r="L26" s="17"/>
      <c r="M26" s="18"/>
      <c r="N26" s="293">
        <v>108.483</v>
      </c>
      <c r="O26" s="42"/>
      <c r="P26" s="168">
        <f t="shared" si="0"/>
        <v>108.483</v>
      </c>
      <c r="Q26" s="432"/>
      <c r="R26" s="188"/>
      <c r="S26" s="39"/>
      <c r="T26" s="40"/>
      <c r="U26" s="40"/>
      <c r="V26" s="40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</row>
    <row r="27" spans="1:46" s="41" customFormat="1" ht="60.75" customHeight="1" x14ac:dyDescent="0.3">
      <c r="A27" s="38"/>
      <c r="B27" s="390"/>
      <c r="C27" s="170" t="s">
        <v>108</v>
      </c>
      <c r="D27" s="436"/>
      <c r="E27" s="169" t="s">
        <v>67</v>
      </c>
      <c r="F27" s="408"/>
      <c r="G27" s="408"/>
      <c r="H27" s="436"/>
      <c r="I27" s="436"/>
      <c r="J27" s="436"/>
      <c r="K27" s="16"/>
      <c r="L27" s="17"/>
      <c r="M27" s="18"/>
      <c r="N27" s="293">
        <v>47</v>
      </c>
      <c r="O27" s="42"/>
      <c r="P27" s="168">
        <f t="shared" si="0"/>
        <v>47</v>
      </c>
      <c r="Q27" s="432"/>
      <c r="R27" s="188"/>
      <c r="S27" s="39"/>
      <c r="T27" s="40"/>
      <c r="U27" s="40"/>
      <c r="V27" s="40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</row>
    <row r="28" spans="1:46" s="41" customFormat="1" x14ac:dyDescent="0.3">
      <c r="A28" s="38"/>
      <c r="B28" s="390"/>
      <c r="C28" s="406" t="s">
        <v>109</v>
      </c>
      <c r="D28" s="436"/>
      <c r="E28" s="407" t="s">
        <v>67</v>
      </c>
      <c r="F28" s="408"/>
      <c r="G28" s="408"/>
      <c r="H28" s="436"/>
      <c r="I28" s="436"/>
      <c r="J28" s="436"/>
      <c r="K28" s="16"/>
      <c r="L28" s="17"/>
      <c r="M28" s="18"/>
      <c r="N28" s="293">
        <v>20.63</v>
      </c>
      <c r="O28" s="42"/>
      <c r="P28" s="168">
        <f t="shared" si="0"/>
        <v>20.63</v>
      </c>
      <c r="Q28" s="432"/>
      <c r="R28" s="188"/>
      <c r="S28" s="39"/>
      <c r="T28" s="40"/>
      <c r="U28" s="40"/>
      <c r="V28" s="40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</row>
    <row r="29" spans="1:46" s="41" customFormat="1" ht="23.25" customHeight="1" x14ac:dyDescent="0.3">
      <c r="A29" s="38"/>
      <c r="B29" s="390"/>
      <c r="C29" s="406"/>
      <c r="D29" s="436"/>
      <c r="E29" s="407"/>
      <c r="F29" s="408"/>
      <c r="G29" s="408"/>
      <c r="H29" s="436"/>
      <c r="I29" s="436"/>
      <c r="J29" s="436"/>
      <c r="K29" s="16"/>
      <c r="L29" s="17"/>
      <c r="M29" s="18"/>
      <c r="N29" s="293">
        <v>4.1379999999999999</v>
      </c>
      <c r="O29" s="42"/>
      <c r="P29" s="168">
        <f t="shared" si="0"/>
        <v>4.1379999999999999</v>
      </c>
      <c r="Q29" s="432"/>
      <c r="R29" s="188"/>
      <c r="S29" s="39"/>
      <c r="T29" s="40"/>
      <c r="U29" s="40"/>
      <c r="V29" s="40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</row>
    <row r="30" spans="1:46" s="41" customFormat="1" ht="44.25" customHeight="1" x14ac:dyDescent="0.3">
      <c r="A30" s="38"/>
      <c r="B30" s="390"/>
      <c r="C30" s="170" t="s">
        <v>110</v>
      </c>
      <c r="D30" s="436"/>
      <c r="E30" s="169" t="s">
        <v>67</v>
      </c>
      <c r="F30" s="408"/>
      <c r="G30" s="408"/>
      <c r="H30" s="436"/>
      <c r="I30" s="436"/>
      <c r="J30" s="436"/>
      <c r="K30" s="16"/>
      <c r="L30" s="17"/>
      <c r="M30" s="18"/>
      <c r="N30" s="293">
        <v>629.52099999999996</v>
      </c>
      <c r="O30" s="42"/>
      <c r="P30" s="168">
        <f t="shared" si="0"/>
        <v>629.52099999999996</v>
      </c>
      <c r="Q30" s="432"/>
      <c r="R30" s="188"/>
      <c r="S30" s="39"/>
      <c r="T30" s="40"/>
      <c r="U30" s="40"/>
      <c r="V30" s="40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</row>
    <row r="31" spans="1:46" s="41" customFormat="1" ht="45" customHeight="1" x14ac:dyDescent="0.3">
      <c r="A31" s="38"/>
      <c r="B31" s="390"/>
      <c r="C31" s="170" t="s">
        <v>111</v>
      </c>
      <c r="D31" s="436"/>
      <c r="E31" s="169" t="s">
        <v>67</v>
      </c>
      <c r="F31" s="408"/>
      <c r="G31" s="408"/>
      <c r="H31" s="436"/>
      <c r="I31" s="436"/>
      <c r="J31" s="436"/>
      <c r="K31" s="16"/>
      <c r="L31" s="17"/>
      <c r="M31" s="18"/>
      <c r="N31" s="293">
        <v>567.39700000000005</v>
      </c>
      <c r="O31" s="42"/>
      <c r="P31" s="168">
        <f t="shared" si="0"/>
        <v>567.39700000000005</v>
      </c>
      <c r="Q31" s="432"/>
      <c r="R31" s="188"/>
      <c r="S31" s="39"/>
      <c r="T31" s="40"/>
      <c r="U31" s="40"/>
      <c r="V31" s="40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</row>
    <row r="32" spans="1:46" s="41" customFormat="1" ht="56.25" x14ac:dyDescent="0.3">
      <c r="A32" s="38"/>
      <c r="B32" s="390"/>
      <c r="C32" s="170" t="s">
        <v>112</v>
      </c>
      <c r="D32" s="436"/>
      <c r="E32" s="169" t="s">
        <v>67</v>
      </c>
      <c r="F32" s="408"/>
      <c r="G32" s="408"/>
      <c r="H32" s="436"/>
      <c r="I32" s="436"/>
      <c r="J32" s="436"/>
      <c r="K32" s="16"/>
      <c r="L32" s="17"/>
      <c r="M32" s="18"/>
      <c r="N32" s="293">
        <v>502.48</v>
      </c>
      <c r="O32" s="42"/>
      <c r="P32" s="168">
        <f t="shared" si="0"/>
        <v>502.48</v>
      </c>
      <c r="Q32" s="432"/>
      <c r="R32" s="188"/>
      <c r="S32" s="39"/>
      <c r="T32" s="40"/>
      <c r="U32" s="40"/>
      <c r="V32" s="40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</row>
    <row r="33" spans="1:46" s="41" customFormat="1" ht="41.25" customHeight="1" x14ac:dyDescent="0.3">
      <c r="A33" s="38"/>
      <c r="B33" s="390"/>
      <c r="C33" s="170" t="s">
        <v>113</v>
      </c>
      <c r="D33" s="436"/>
      <c r="E33" s="169" t="s">
        <v>67</v>
      </c>
      <c r="F33" s="408"/>
      <c r="G33" s="408"/>
      <c r="H33" s="436"/>
      <c r="I33" s="436"/>
      <c r="J33" s="436"/>
      <c r="K33" s="16"/>
      <c r="L33" s="17"/>
      <c r="M33" s="18"/>
      <c r="N33" s="293">
        <v>498.59</v>
      </c>
      <c r="O33" s="42"/>
      <c r="P33" s="168">
        <f t="shared" si="0"/>
        <v>498.59</v>
      </c>
      <c r="Q33" s="433"/>
      <c r="R33" s="188"/>
      <c r="S33" s="39"/>
      <c r="T33" s="40"/>
      <c r="U33" s="40"/>
      <c r="V33" s="40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</row>
    <row r="34" spans="1:46" s="41" customFormat="1" x14ac:dyDescent="0.3">
      <c r="A34" s="38"/>
      <c r="B34" s="419">
        <v>19</v>
      </c>
      <c r="C34" s="419"/>
      <c r="D34" s="399" t="s">
        <v>17</v>
      </c>
      <c r="E34" s="399"/>
      <c r="F34" s="399"/>
      <c r="G34" s="399"/>
      <c r="H34" s="43"/>
      <c r="I34" s="43"/>
      <c r="J34" s="43"/>
      <c r="K34" s="44"/>
      <c r="L34" s="45"/>
      <c r="M34" s="45"/>
      <c r="N34" s="45">
        <f>N7</f>
        <v>30111.017</v>
      </c>
      <c r="O34" s="45"/>
      <c r="P34" s="45">
        <f t="shared" ref="P34" si="1">N34</f>
        <v>30111.017</v>
      </c>
      <c r="Q34" s="46"/>
      <c r="R34" s="189"/>
      <c r="S34" s="39"/>
      <c r="T34" s="40"/>
      <c r="U34" s="40"/>
      <c r="V34" s="40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</row>
    <row r="35" spans="1:46" s="139" customFormat="1" ht="74.25" customHeight="1" x14ac:dyDescent="0.3">
      <c r="A35" s="31"/>
      <c r="B35" s="249">
        <v>2</v>
      </c>
      <c r="C35" s="47" t="s">
        <v>361</v>
      </c>
      <c r="D35" s="1" t="s">
        <v>9</v>
      </c>
      <c r="E35" s="1" t="s">
        <v>2</v>
      </c>
      <c r="F35" s="404" t="s">
        <v>16</v>
      </c>
      <c r="G35" s="404"/>
      <c r="H35" s="48" t="s">
        <v>8</v>
      </c>
      <c r="I35" s="48" t="s">
        <v>15</v>
      </c>
      <c r="J35" s="48" t="s">
        <v>15</v>
      </c>
      <c r="K35" s="245">
        <v>114.932</v>
      </c>
      <c r="L35" s="245">
        <v>117.535</v>
      </c>
      <c r="M35" s="245">
        <v>148.11199999999999</v>
      </c>
      <c r="N35" s="49"/>
      <c r="O35" s="50"/>
      <c r="P35" s="246">
        <f t="shared" si="0"/>
        <v>380.57899999999995</v>
      </c>
      <c r="Q35" s="255" t="s">
        <v>72</v>
      </c>
      <c r="R35" s="255"/>
      <c r="S35" s="37"/>
      <c r="T35" s="37"/>
      <c r="U35" s="37"/>
      <c r="V35" s="37"/>
      <c r="W35" s="195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</row>
    <row r="36" spans="1:46" s="67" customFormat="1" x14ac:dyDescent="0.3">
      <c r="A36" s="31"/>
      <c r="B36" s="367">
        <v>1</v>
      </c>
      <c r="C36" s="368"/>
      <c r="D36" s="399" t="s">
        <v>17</v>
      </c>
      <c r="E36" s="336"/>
      <c r="F36" s="336"/>
      <c r="G36" s="336"/>
      <c r="H36" s="51" t="s">
        <v>0</v>
      </c>
      <c r="I36" s="51" t="s">
        <v>0</v>
      </c>
      <c r="J36" s="51" t="s">
        <v>0</v>
      </c>
      <c r="K36" s="52">
        <f>K35</f>
        <v>114.932</v>
      </c>
      <c r="L36" s="52">
        <f>L35</f>
        <v>117.535</v>
      </c>
      <c r="M36" s="52">
        <f>M35</f>
        <v>148.11199999999999</v>
      </c>
      <c r="N36" s="52"/>
      <c r="O36" s="53"/>
      <c r="P36" s="52">
        <f>P35</f>
        <v>380.57899999999995</v>
      </c>
      <c r="Q36" s="54" t="s">
        <v>0</v>
      </c>
      <c r="R36" s="54"/>
      <c r="S36" s="37"/>
      <c r="T36" s="37"/>
      <c r="U36" s="37"/>
      <c r="V36" s="37"/>
      <c r="W36" s="342"/>
      <c r="X36" s="342"/>
      <c r="Y36" s="342"/>
      <c r="Z36" s="342"/>
      <c r="AA36" s="342"/>
      <c r="AB36" s="342"/>
      <c r="AC36" s="196"/>
      <c r="AD36" s="196"/>
      <c r="AE36" s="196"/>
      <c r="AF36" s="196"/>
      <c r="AG36" s="196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</row>
    <row r="37" spans="1:46" s="67" customFormat="1" ht="56.25" x14ac:dyDescent="0.3">
      <c r="A37" s="31"/>
      <c r="B37" s="346">
        <v>3</v>
      </c>
      <c r="C37" s="62" t="s">
        <v>73</v>
      </c>
      <c r="D37" s="331" t="s">
        <v>1</v>
      </c>
      <c r="E37" s="63" t="s">
        <v>2</v>
      </c>
      <c r="F37" s="390" t="s">
        <v>319</v>
      </c>
      <c r="G37" s="390"/>
      <c r="H37" s="345" t="s">
        <v>54</v>
      </c>
      <c r="I37" s="345" t="s">
        <v>55</v>
      </c>
      <c r="J37" s="345" t="s">
        <v>56</v>
      </c>
      <c r="K37" s="64"/>
      <c r="L37" s="65"/>
      <c r="M37" s="65">
        <v>8999.5576999999994</v>
      </c>
      <c r="N37" s="59">
        <v>10976.010000000002</v>
      </c>
      <c r="O37" s="65"/>
      <c r="P37" s="262">
        <f t="shared" si="0"/>
        <v>19975.5677</v>
      </c>
      <c r="Q37" s="331" t="s">
        <v>7</v>
      </c>
      <c r="R37" s="250">
        <v>2020</v>
      </c>
      <c r="S37" s="37" t="s">
        <v>92</v>
      </c>
      <c r="T37" s="37" t="s">
        <v>152</v>
      </c>
      <c r="U37" s="37">
        <v>1</v>
      </c>
      <c r="V37" s="37" t="s">
        <v>310</v>
      </c>
      <c r="W37" s="195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</row>
    <row r="38" spans="1:46" s="67" customFormat="1" ht="56.25" x14ac:dyDescent="0.3">
      <c r="A38" s="31"/>
      <c r="B38" s="346"/>
      <c r="C38" s="132" t="s">
        <v>321</v>
      </c>
      <c r="D38" s="332"/>
      <c r="E38" s="63" t="s">
        <v>2</v>
      </c>
      <c r="F38" s="390"/>
      <c r="G38" s="390"/>
      <c r="H38" s="345"/>
      <c r="I38" s="345"/>
      <c r="J38" s="345"/>
      <c r="K38" s="58"/>
      <c r="L38" s="72"/>
      <c r="M38" s="72"/>
      <c r="N38" s="59">
        <v>191.006</v>
      </c>
      <c r="O38" s="72"/>
      <c r="P38" s="262">
        <f t="shared" si="0"/>
        <v>191.006</v>
      </c>
      <c r="Q38" s="332"/>
      <c r="R38" s="54"/>
      <c r="S38" s="37"/>
      <c r="T38" s="37"/>
      <c r="U38" s="37"/>
      <c r="V38" s="37"/>
      <c r="W38" s="195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</row>
    <row r="39" spans="1:46" s="67" customFormat="1" ht="37.5" x14ac:dyDescent="0.3">
      <c r="A39" s="31"/>
      <c r="B39" s="346"/>
      <c r="C39" s="132" t="s">
        <v>320</v>
      </c>
      <c r="D39" s="333"/>
      <c r="E39" s="248" t="s">
        <v>67</v>
      </c>
      <c r="F39" s="390"/>
      <c r="G39" s="390"/>
      <c r="H39" s="345"/>
      <c r="I39" s="345"/>
      <c r="J39" s="345"/>
      <c r="K39" s="58"/>
      <c r="L39" s="72"/>
      <c r="M39" s="72"/>
      <c r="N39" s="59">
        <v>0.25</v>
      </c>
      <c r="O39" s="72"/>
      <c r="P39" s="262">
        <f t="shared" si="0"/>
        <v>0.25</v>
      </c>
      <c r="Q39" s="333"/>
      <c r="R39" s="54"/>
      <c r="S39" s="37"/>
      <c r="T39" s="37"/>
      <c r="U39" s="37"/>
      <c r="V39" s="37"/>
      <c r="W39" s="195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</row>
    <row r="40" spans="1:46" s="67" customFormat="1" x14ac:dyDescent="0.3">
      <c r="A40" s="31"/>
      <c r="B40" s="368">
        <v>3</v>
      </c>
      <c r="C40" s="368"/>
      <c r="D40" s="399" t="s">
        <v>17</v>
      </c>
      <c r="E40" s="399"/>
      <c r="F40" s="399"/>
      <c r="G40" s="399"/>
      <c r="H40" s="51"/>
      <c r="I40" s="51"/>
      <c r="J40" s="51"/>
      <c r="K40" s="253"/>
      <c r="L40" s="52"/>
      <c r="M40" s="52">
        <f>SUM(M37:M39)</f>
        <v>8999.5576999999994</v>
      </c>
      <c r="N40" s="52">
        <f>SUM(N37:N39)</f>
        <v>11167.266000000001</v>
      </c>
      <c r="O40" s="52"/>
      <c r="P40" s="52">
        <f>SUM(P37:P39)</f>
        <v>20166.823700000001</v>
      </c>
      <c r="Q40" s="54"/>
      <c r="R40" s="54"/>
      <c r="S40" s="37"/>
      <c r="T40" s="37"/>
      <c r="U40" s="37"/>
      <c r="V40" s="37"/>
      <c r="W40" s="195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</row>
    <row r="41" spans="1:46" s="66" customFormat="1" ht="47.25" customHeight="1" x14ac:dyDescent="0.3">
      <c r="A41" s="31"/>
      <c r="B41" s="346">
        <v>4</v>
      </c>
      <c r="C41" s="57" t="s">
        <v>141</v>
      </c>
      <c r="D41" s="346" t="s">
        <v>11</v>
      </c>
      <c r="E41" s="354" t="s">
        <v>2</v>
      </c>
      <c r="F41" s="354" t="s">
        <v>327</v>
      </c>
      <c r="G41" s="354"/>
      <c r="H41" s="345" t="s">
        <v>56</v>
      </c>
      <c r="I41" s="345" t="s">
        <v>57</v>
      </c>
      <c r="J41" s="345" t="s">
        <v>60</v>
      </c>
      <c r="K41" s="68"/>
      <c r="L41" s="69"/>
      <c r="M41" s="70"/>
      <c r="N41" s="71"/>
      <c r="O41" s="71"/>
      <c r="P41" s="246"/>
      <c r="Q41" s="346" t="s">
        <v>7</v>
      </c>
      <c r="R41" s="250">
        <v>2020</v>
      </c>
      <c r="S41" s="420" t="s">
        <v>93</v>
      </c>
      <c r="T41" s="420" t="s">
        <v>148</v>
      </c>
      <c r="U41" s="420">
        <v>1.5</v>
      </c>
      <c r="V41" s="420" t="s">
        <v>311</v>
      </c>
      <c r="W41" s="195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</row>
    <row r="42" spans="1:46" s="66" customFormat="1" x14ac:dyDescent="0.3">
      <c r="A42" s="31"/>
      <c r="B42" s="346"/>
      <c r="C42" s="73" t="s">
        <v>116</v>
      </c>
      <c r="D42" s="346"/>
      <c r="E42" s="354"/>
      <c r="F42" s="354"/>
      <c r="G42" s="354"/>
      <c r="H42" s="345"/>
      <c r="I42" s="345"/>
      <c r="J42" s="345"/>
      <c r="K42" s="75">
        <v>212.684</v>
      </c>
      <c r="L42" s="75">
        <v>225.304</v>
      </c>
      <c r="M42" s="59">
        <v>289.375</v>
      </c>
      <c r="N42" s="77">
        <v>354.00799999999998</v>
      </c>
      <c r="O42" s="71"/>
      <c r="P42" s="266">
        <f t="shared" ref="P42:P53" si="2">K42+L42+M42+N42+O42</f>
        <v>1081.3710000000001</v>
      </c>
      <c r="Q42" s="346"/>
      <c r="R42" s="250"/>
      <c r="S42" s="420"/>
      <c r="T42" s="420"/>
      <c r="U42" s="420"/>
      <c r="V42" s="420"/>
      <c r="W42" s="195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</row>
    <row r="43" spans="1:46" s="66" customFormat="1" x14ac:dyDescent="0.3">
      <c r="A43" s="31"/>
      <c r="B43" s="346"/>
      <c r="C43" s="74" t="s">
        <v>117</v>
      </c>
      <c r="D43" s="346"/>
      <c r="E43" s="354"/>
      <c r="F43" s="354"/>
      <c r="G43" s="354"/>
      <c r="H43" s="345"/>
      <c r="I43" s="345"/>
      <c r="J43" s="345"/>
      <c r="K43" s="75">
        <v>210.935</v>
      </c>
      <c r="L43" s="75">
        <v>222.983</v>
      </c>
      <c r="M43" s="59">
        <v>233.02000100000001</v>
      </c>
      <c r="N43" s="77">
        <v>231.33699999999999</v>
      </c>
      <c r="O43" s="71"/>
      <c r="P43" s="266">
        <f t="shared" si="2"/>
        <v>898.27500099999997</v>
      </c>
      <c r="Q43" s="346"/>
      <c r="R43" s="250"/>
      <c r="S43" s="420"/>
      <c r="T43" s="420"/>
      <c r="U43" s="420"/>
      <c r="V43" s="420"/>
      <c r="W43" s="195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</row>
    <row r="44" spans="1:46" s="66" customFormat="1" x14ac:dyDescent="0.3">
      <c r="A44" s="31"/>
      <c r="B44" s="346"/>
      <c r="C44" s="74" t="s">
        <v>118</v>
      </c>
      <c r="D44" s="346"/>
      <c r="E44" s="354"/>
      <c r="F44" s="354"/>
      <c r="G44" s="354"/>
      <c r="H44" s="345"/>
      <c r="I44" s="345"/>
      <c r="J44" s="345"/>
      <c r="K44" s="75">
        <v>245.57300000000001</v>
      </c>
      <c r="L44" s="75">
        <v>209.374</v>
      </c>
      <c r="M44" s="59">
        <v>442.03899999999999</v>
      </c>
      <c r="N44" s="77">
        <v>410.548</v>
      </c>
      <c r="O44" s="71"/>
      <c r="P44" s="266">
        <f t="shared" si="2"/>
        <v>1307.5340000000001</v>
      </c>
      <c r="Q44" s="346"/>
      <c r="R44" s="250"/>
      <c r="S44" s="420"/>
      <c r="T44" s="420"/>
      <c r="U44" s="420"/>
      <c r="V44" s="420"/>
      <c r="W44" s="195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</row>
    <row r="45" spans="1:46" s="66" customFormat="1" x14ac:dyDescent="0.3">
      <c r="A45" s="31"/>
      <c r="B45" s="346"/>
      <c r="C45" s="76" t="s">
        <v>119</v>
      </c>
      <c r="D45" s="346"/>
      <c r="E45" s="354"/>
      <c r="F45" s="354"/>
      <c r="G45" s="354"/>
      <c r="H45" s="345"/>
      <c r="I45" s="345"/>
      <c r="J45" s="345"/>
      <c r="K45" s="75">
        <v>74.52</v>
      </c>
      <c r="L45" s="75">
        <v>97.021000000000001</v>
      </c>
      <c r="M45" s="59">
        <v>313.62</v>
      </c>
      <c r="N45" s="77">
        <v>221.96199999999999</v>
      </c>
      <c r="O45" s="71"/>
      <c r="P45" s="266">
        <f t="shared" si="2"/>
        <v>707.12300000000005</v>
      </c>
      <c r="Q45" s="346"/>
      <c r="R45" s="250"/>
      <c r="S45" s="420"/>
      <c r="T45" s="420"/>
      <c r="U45" s="420"/>
      <c r="V45" s="420"/>
      <c r="W45" s="195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</row>
    <row r="46" spans="1:46" s="66" customFormat="1" x14ac:dyDescent="0.3">
      <c r="A46" s="31"/>
      <c r="B46" s="346"/>
      <c r="C46" s="76" t="s">
        <v>120</v>
      </c>
      <c r="D46" s="346"/>
      <c r="E46" s="354"/>
      <c r="F46" s="354"/>
      <c r="G46" s="354"/>
      <c r="H46" s="345"/>
      <c r="I46" s="345"/>
      <c r="J46" s="345"/>
      <c r="K46" s="75">
        <v>100.03</v>
      </c>
      <c r="L46" s="75">
        <v>23.704000000000001</v>
      </c>
      <c r="M46" s="59">
        <v>241.43100000000001</v>
      </c>
      <c r="N46" s="77">
        <v>343.48399999999998</v>
      </c>
      <c r="O46" s="71"/>
      <c r="P46" s="266">
        <f t="shared" si="2"/>
        <v>708.649</v>
      </c>
      <c r="Q46" s="346"/>
      <c r="R46" s="250"/>
      <c r="S46" s="420"/>
      <c r="T46" s="420"/>
      <c r="U46" s="420"/>
      <c r="V46" s="420"/>
      <c r="W46" s="195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</row>
    <row r="47" spans="1:46" s="66" customFormat="1" ht="37.5" x14ac:dyDescent="0.3">
      <c r="A47" s="31"/>
      <c r="B47" s="346"/>
      <c r="C47" s="73" t="s">
        <v>121</v>
      </c>
      <c r="D47" s="346"/>
      <c r="E47" s="354"/>
      <c r="F47" s="354"/>
      <c r="G47" s="354"/>
      <c r="H47" s="345"/>
      <c r="I47" s="345"/>
      <c r="J47" s="345"/>
      <c r="K47" s="75">
        <v>116.82</v>
      </c>
      <c r="L47" s="75">
        <v>161.071</v>
      </c>
      <c r="M47" s="59">
        <v>546.38699999999994</v>
      </c>
      <c r="N47" s="71">
        <v>64.466600000000014</v>
      </c>
      <c r="O47" s="55"/>
      <c r="P47" s="266">
        <f t="shared" si="2"/>
        <v>888.74459999999988</v>
      </c>
      <c r="Q47" s="346"/>
      <c r="R47" s="250"/>
      <c r="S47" s="420"/>
      <c r="T47" s="420"/>
      <c r="U47" s="420"/>
      <c r="V47" s="420"/>
      <c r="W47" s="195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</row>
    <row r="48" spans="1:46" s="66" customFormat="1" x14ac:dyDescent="0.3">
      <c r="A48" s="31"/>
      <c r="B48" s="346"/>
      <c r="C48" s="73" t="s">
        <v>122</v>
      </c>
      <c r="D48" s="346"/>
      <c r="E48" s="354"/>
      <c r="F48" s="354"/>
      <c r="G48" s="354"/>
      <c r="H48" s="345"/>
      <c r="I48" s="345"/>
      <c r="J48" s="345"/>
      <c r="K48" s="75">
        <v>67.215999999999994</v>
      </c>
      <c r="L48" s="75">
        <v>68.899000000000001</v>
      </c>
      <c r="M48" s="59">
        <v>77.960999999999999</v>
      </c>
      <c r="N48" s="77">
        <v>128.71700000000001</v>
      </c>
      <c r="O48" s="71"/>
      <c r="P48" s="266">
        <f t="shared" si="2"/>
        <v>342.79300000000001</v>
      </c>
      <c r="Q48" s="346"/>
      <c r="R48" s="250"/>
      <c r="S48" s="420"/>
      <c r="T48" s="420"/>
      <c r="U48" s="420"/>
      <c r="V48" s="420"/>
      <c r="W48" s="195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</row>
    <row r="49" spans="1:46" s="66" customFormat="1" ht="56.25" x14ac:dyDescent="0.3">
      <c r="A49" s="31"/>
      <c r="B49" s="346"/>
      <c r="C49" s="73" t="s">
        <v>123</v>
      </c>
      <c r="D49" s="346"/>
      <c r="E49" s="354"/>
      <c r="F49" s="354"/>
      <c r="G49" s="354"/>
      <c r="H49" s="345"/>
      <c r="I49" s="345"/>
      <c r="J49" s="345"/>
      <c r="K49" s="75">
        <v>52.671999999999997</v>
      </c>
      <c r="L49" s="75">
        <v>101.94199999999999</v>
      </c>
      <c r="M49" s="59">
        <v>148.303</v>
      </c>
      <c r="N49" s="77">
        <v>369.03800000000001</v>
      </c>
      <c r="O49" s="71"/>
      <c r="P49" s="266">
        <f t="shared" si="2"/>
        <v>671.95499999999993</v>
      </c>
      <c r="Q49" s="346"/>
      <c r="R49" s="250"/>
      <c r="S49" s="420"/>
      <c r="T49" s="420"/>
      <c r="U49" s="420"/>
      <c r="V49" s="420"/>
      <c r="W49" s="199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</row>
    <row r="50" spans="1:46" s="66" customFormat="1" x14ac:dyDescent="0.3">
      <c r="A50" s="31"/>
      <c r="B50" s="346"/>
      <c r="C50" s="73" t="s">
        <v>124</v>
      </c>
      <c r="D50" s="346"/>
      <c r="E50" s="354"/>
      <c r="F50" s="354"/>
      <c r="G50" s="354"/>
      <c r="H50" s="345"/>
      <c r="I50" s="345"/>
      <c r="J50" s="345"/>
      <c r="K50" s="75">
        <v>24.795999999999999</v>
      </c>
      <c r="L50" s="75">
        <v>59.731999999999999</v>
      </c>
      <c r="M50" s="59">
        <v>58.243000000000002</v>
      </c>
      <c r="N50" s="77">
        <v>83.876999999999995</v>
      </c>
      <c r="O50" s="71"/>
      <c r="P50" s="266">
        <f t="shared" si="2"/>
        <v>226.64799999999997</v>
      </c>
      <c r="Q50" s="346"/>
      <c r="R50" s="250"/>
      <c r="S50" s="420"/>
      <c r="T50" s="420"/>
      <c r="U50" s="420"/>
      <c r="V50" s="420"/>
      <c r="W50" s="195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</row>
    <row r="51" spans="1:46" s="66" customFormat="1" x14ac:dyDescent="0.3">
      <c r="A51" s="31"/>
      <c r="B51" s="346"/>
      <c r="C51" s="73" t="s">
        <v>125</v>
      </c>
      <c r="D51" s="346"/>
      <c r="E51" s="354"/>
      <c r="F51" s="354"/>
      <c r="G51" s="354"/>
      <c r="H51" s="345"/>
      <c r="I51" s="345"/>
      <c r="J51" s="345"/>
      <c r="K51" s="75">
        <v>62.71</v>
      </c>
      <c r="L51" s="75">
        <v>314.05599999999998</v>
      </c>
      <c r="M51" s="59">
        <v>244.78698600000001</v>
      </c>
      <c r="N51" s="77">
        <v>397.98</v>
      </c>
      <c r="O51" s="71"/>
      <c r="P51" s="266">
        <f t="shared" si="2"/>
        <v>1019.5329859999999</v>
      </c>
      <c r="Q51" s="346"/>
      <c r="R51" s="250"/>
      <c r="S51" s="420"/>
      <c r="T51" s="420"/>
      <c r="U51" s="420"/>
      <c r="V51" s="420"/>
      <c r="W51" s="195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</row>
    <row r="52" spans="1:46" s="66" customFormat="1" ht="37.5" x14ac:dyDescent="0.3">
      <c r="A52" s="31"/>
      <c r="B52" s="346"/>
      <c r="C52" s="73" t="s">
        <v>126</v>
      </c>
      <c r="D52" s="346"/>
      <c r="E52" s="354"/>
      <c r="F52" s="354"/>
      <c r="G52" s="354"/>
      <c r="H52" s="345"/>
      <c r="I52" s="345"/>
      <c r="J52" s="345"/>
      <c r="K52" s="75">
        <v>654.16899999999998</v>
      </c>
      <c r="L52" s="75">
        <v>211.24100000000001</v>
      </c>
      <c r="M52" s="59">
        <v>812.32899999999995</v>
      </c>
      <c r="N52" s="77">
        <v>380.71800000000002</v>
      </c>
      <c r="O52" s="71"/>
      <c r="P52" s="266">
        <f t="shared" si="2"/>
        <v>2058.4569999999999</v>
      </c>
      <c r="Q52" s="346"/>
      <c r="R52" s="250"/>
      <c r="S52" s="420"/>
      <c r="T52" s="420"/>
      <c r="U52" s="420"/>
      <c r="V52" s="420"/>
      <c r="W52" s="195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</row>
    <row r="53" spans="1:46" s="66" customFormat="1" ht="40.5" customHeight="1" x14ac:dyDescent="0.3">
      <c r="A53" s="31"/>
      <c r="B53" s="346"/>
      <c r="C53" s="73" t="s">
        <v>127</v>
      </c>
      <c r="D53" s="346"/>
      <c r="E53" s="354"/>
      <c r="F53" s="354"/>
      <c r="G53" s="354"/>
      <c r="H53" s="345"/>
      <c r="I53" s="345"/>
      <c r="J53" s="345"/>
      <c r="K53" s="75">
        <v>305.76499999999999</v>
      </c>
      <c r="L53" s="75">
        <v>324.608</v>
      </c>
      <c r="M53" s="59">
        <v>302.58800000000002</v>
      </c>
      <c r="N53" s="71">
        <v>163.87200000000001</v>
      </c>
      <c r="O53" s="71"/>
      <c r="P53" s="266">
        <f t="shared" si="2"/>
        <v>1096.8330000000001</v>
      </c>
      <c r="Q53" s="346"/>
      <c r="R53" s="250"/>
      <c r="S53" s="420"/>
      <c r="T53" s="420"/>
      <c r="U53" s="420"/>
      <c r="V53" s="420"/>
      <c r="W53" s="195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</row>
    <row r="54" spans="1:46" s="67" customFormat="1" ht="19.5" thickBot="1" x14ac:dyDescent="0.35">
      <c r="A54" s="31"/>
      <c r="B54" s="78"/>
      <c r="C54" s="261">
        <v>13</v>
      </c>
      <c r="D54" s="415" t="s">
        <v>17</v>
      </c>
      <c r="E54" s="415"/>
      <c r="F54" s="415"/>
      <c r="G54" s="415"/>
      <c r="H54" s="79"/>
      <c r="I54" s="79"/>
      <c r="J54" s="79"/>
      <c r="K54" s="80">
        <f>SUM(K41:K53)</f>
        <v>2127.89</v>
      </c>
      <c r="L54" s="80">
        <f t="shared" ref="L54:P54" si="3">SUM(L41:L53)</f>
        <v>2019.9349999999999</v>
      </c>
      <c r="M54" s="80">
        <f t="shared" si="3"/>
        <v>3710.0829869999993</v>
      </c>
      <c r="N54" s="80">
        <f t="shared" si="3"/>
        <v>3150.0075999999995</v>
      </c>
      <c r="O54" s="81"/>
      <c r="P54" s="267">
        <f t="shared" si="3"/>
        <v>11007.915587000001</v>
      </c>
      <c r="Q54" s="207"/>
      <c r="R54" s="54"/>
      <c r="S54" s="37"/>
      <c r="T54" s="37"/>
      <c r="U54" s="37"/>
      <c r="V54" s="37"/>
      <c r="W54" s="195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</row>
    <row r="55" spans="1:46" s="139" customFormat="1" ht="19.5" thickBot="1" x14ac:dyDescent="0.35">
      <c r="A55" s="31"/>
      <c r="B55" s="413">
        <f>C54+B40+B36+B34</f>
        <v>36</v>
      </c>
      <c r="C55" s="414"/>
      <c r="D55" s="434" t="s">
        <v>313</v>
      </c>
      <c r="E55" s="434"/>
      <c r="F55" s="434"/>
      <c r="G55" s="434"/>
      <c r="H55" s="237" t="s">
        <v>0</v>
      </c>
      <c r="I55" s="238" t="s">
        <v>0</v>
      </c>
      <c r="J55" s="238" t="s">
        <v>0</v>
      </c>
      <c r="K55" s="239">
        <f>K34+K36+K40+K54</f>
        <v>2242.8219999999997</v>
      </c>
      <c r="L55" s="239">
        <f t="shared" ref="L55:P55" si="4">L34+L36+L40+L54</f>
        <v>2137.4699999999998</v>
      </c>
      <c r="M55" s="239">
        <f t="shared" si="4"/>
        <v>12857.752686999998</v>
      </c>
      <c r="N55" s="239">
        <f t="shared" si="4"/>
        <v>44428.2906</v>
      </c>
      <c r="O55" s="239"/>
      <c r="P55" s="239">
        <f t="shared" si="4"/>
        <v>61666.335287000002</v>
      </c>
      <c r="Q55" s="240" t="s">
        <v>0</v>
      </c>
      <c r="R55" s="241"/>
      <c r="S55" s="37"/>
      <c r="T55" s="37"/>
      <c r="U55" s="37"/>
      <c r="V55" s="37"/>
      <c r="W55" s="195"/>
      <c r="X55" s="200"/>
      <c r="Y55" s="200"/>
      <c r="Z55" s="200"/>
      <c r="AA55" s="200"/>
      <c r="AB55" s="200"/>
      <c r="AC55" s="196"/>
      <c r="AD55" s="196"/>
      <c r="AE55" s="196"/>
      <c r="AF55" s="196"/>
      <c r="AG55" s="196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</row>
    <row r="56" spans="1:46" s="28" customFormat="1" x14ac:dyDescent="0.3">
      <c r="A56" s="21"/>
      <c r="B56" s="429" t="s">
        <v>184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254"/>
      <c r="S56" s="37"/>
      <c r="T56" s="37"/>
      <c r="U56" s="37"/>
      <c r="V56" s="37"/>
      <c r="W56" s="195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</row>
    <row r="57" spans="1:46" s="28" customFormat="1" ht="44.25" customHeight="1" x14ac:dyDescent="0.3">
      <c r="A57" s="31"/>
      <c r="B57" s="346">
        <v>5</v>
      </c>
      <c r="C57" s="10" t="s">
        <v>74</v>
      </c>
      <c r="D57" s="411" t="s">
        <v>1</v>
      </c>
      <c r="E57" s="410" t="s">
        <v>2</v>
      </c>
      <c r="F57" s="410" t="s">
        <v>75</v>
      </c>
      <c r="G57" s="410"/>
      <c r="H57" s="347" t="s">
        <v>70</v>
      </c>
      <c r="I57" s="347" t="s">
        <v>325</v>
      </c>
      <c r="J57" s="347" t="s">
        <v>15</v>
      </c>
      <c r="K57" s="13"/>
      <c r="L57" s="19"/>
      <c r="M57" s="19"/>
      <c r="N57" s="11">
        <v>1520.778</v>
      </c>
      <c r="O57" s="55"/>
      <c r="P57" s="246">
        <f t="shared" ref="P57:P60" si="5">K57+L57+M57+N57+O57</f>
        <v>1520.778</v>
      </c>
      <c r="Q57" s="347" t="s">
        <v>7</v>
      </c>
      <c r="R57" s="247"/>
      <c r="S57" s="420"/>
      <c r="T57" s="420"/>
      <c r="U57" s="420"/>
      <c r="V57" s="420"/>
      <c r="W57" s="195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</row>
    <row r="58" spans="1:46" s="28" customFormat="1" ht="47.25" customHeight="1" x14ac:dyDescent="0.3">
      <c r="A58" s="31"/>
      <c r="B58" s="346"/>
      <c r="C58" s="10" t="s">
        <v>76</v>
      </c>
      <c r="D58" s="411"/>
      <c r="E58" s="410"/>
      <c r="F58" s="410"/>
      <c r="G58" s="410"/>
      <c r="H58" s="347"/>
      <c r="I58" s="347"/>
      <c r="J58" s="347"/>
      <c r="K58" s="90"/>
      <c r="L58" s="11"/>
      <c r="M58" s="11"/>
      <c r="N58" s="11">
        <v>193.506</v>
      </c>
      <c r="O58" s="55"/>
      <c r="P58" s="246">
        <f t="shared" si="5"/>
        <v>193.506</v>
      </c>
      <c r="Q58" s="347"/>
      <c r="R58" s="247"/>
      <c r="S58" s="420"/>
      <c r="T58" s="420"/>
      <c r="U58" s="420"/>
      <c r="V58" s="420"/>
      <c r="W58" s="195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</row>
    <row r="59" spans="1:46" s="28" customFormat="1" x14ac:dyDescent="0.3">
      <c r="A59" s="31"/>
      <c r="B59" s="346"/>
      <c r="C59" s="10" t="s">
        <v>77</v>
      </c>
      <c r="D59" s="411"/>
      <c r="E59" s="410"/>
      <c r="F59" s="410"/>
      <c r="G59" s="410"/>
      <c r="H59" s="347"/>
      <c r="I59" s="347"/>
      <c r="J59" s="347"/>
      <c r="K59" s="90"/>
      <c r="L59" s="12"/>
      <c r="M59" s="12"/>
      <c r="N59" s="91"/>
      <c r="O59" s="55"/>
      <c r="P59" s="246"/>
      <c r="Q59" s="347"/>
      <c r="R59" s="247"/>
      <c r="S59" s="420"/>
      <c r="T59" s="420"/>
      <c r="U59" s="420"/>
      <c r="V59" s="420"/>
      <c r="W59" s="195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</row>
    <row r="60" spans="1:46" s="28" customFormat="1" ht="48" customHeight="1" x14ac:dyDescent="0.3">
      <c r="A60" s="31"/>
      <c r="B60" s="346"/>
      <c r="C60" s="10" t="s">
        <v>78</v>
      </c>
      <c r="D60" s="411"/>
      <c r="E60" s="410"/>
      <c r="F60" s="410"/>
      <c r="G60" s="410"/>
      <c r="H60" s="347"/>
      <c r="I60" s="347"/>
      <c r="J60" s="347"/>
      <c r="K60" s="14"/>
      <c r="L60" s="15"/>
      <c r="M60" s="15"/>
      <c r="N60" s="11">
        <v>159.09200000000001</v>
      </c>
      <c r="O60" s="55"/>
      <c r="P60" s="246">
        <f t="shared" si="5"/>
        <v>159.09200000000001</v>
      </c>
      <c r="Q60" s="347"/>
      <c r="R60" s="247"/>
      <c r="S60" s="420"/>
      <c r="T60" s="420"/>
      <c r="U60" s="420"/>
      <c r="V60" s="420"/>
      <c r="W60" s="195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</row>
    <row r="61" spans="1:46" s="28" customFormat="1" x14ac:dyDescent="0.3">
      <c r="A61" s="31"/>
      <c r="B61" s="99"/>
      <c r="C61" s="251">
        <v>4</v>
      </c>
      <c r="D61" s="336" t="s">
        <v>17</v>
      </c>
      <c r="E61" s="336"/>
      <c r="F61" s="336"/>
      <c r="G61" s="336"/>
      <c r="H61" s="92"/>
      <c r="I61" s="92"/>
      <c r="J61" s="92"/>
      <c r="K61" s="92"/>
      <c r="L61" s="93"/>
      <c r="M61" s="93"/>
      <c r="N61" s="93">
        <f>SUM(N57:N60)</f>
        <v>1873.3760000000002</v>
      </c>
      <c r="O61" s="93"/>
      <c r="P61" s="93">
        <f t="shared" ref="P61" si="6">SUM(P57:P60)</f>
        <v>1873.3760000000002</v>
      </c>
      <c r="Q61" s="92"/>
      <c r="R61" s="92"/>
      <c r="S61" s="37"/>
      <c r="T61" s="37"/>
      <c r="U61" s="37"/>
      <c r="V61" s="37"/>
      <c r="W61" s="195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</row>
    <row r="62" spans="1:46" s="28" customFormat="1" ht="81" customHeight="1" x14ac:dyDescent="0.3">
      <c r="A62" s="31"/>
      <c r="B62" s="250">
        <v>6</v>
      </c>
      <c r="C62" s="57" t="s">
        <v>357</v>
      </c>
      <c r="D62" s="327" t="s">
        <v>10</v>
      </c>
      <c r="E62" s="327" t="s">
        <v>185</v>
      </c>
      <c r="F62" s="354" t="s">
        <v>24</v>
      </c>
      <c r="G62" s="354"/>
      <c r="H62" s="252" t="s">
        <v>15</v>
      </c>
      <c r="I62" s="252" t="s">
        <v>318</v>
      </c>
      <c r="J62" s="252" t="s">
        <v>54</v>
      </c>
      <c r="K62" s="94"/>
      <c r="L62" s="95"/>
      <c r="M62" s="95"/>
      <c r="N62" s="95"/>
      <c r="O62" s="96"/>
      <c r="P62" s="96"/>
      <c r="Q62" s="250" t="s">
        <v>7</v>
      </c>
      <c r="R62" s="250"/>
      <c r="S62" s="37" t="s">
        <v>91</v>
      </c>
      <c r="T62" s="37" t="s">
        <v>145</v>
      </c>
      <c r="U62" s="37" t="s">
        <v>144</v>
      </c>
      <c r="V62" s="37" t="s">
        <v>145</v>
      </c>
      <c r="W62" s="195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</row>
    <row r="63" spans="1:46" s="28" customFormat="1" x14ac:dyDescent="0.3">
      <c r="A63" s="31"/>
      <c r="B63" s="99"/>
      <c r="C63" s="251">
        <v>1</v>
      </c>
      <c r="D63" s="336" t="s">
        <v>17</v>
      </c>
      <c r="E63" s="336"/>
      <c r="F63" s="336"/>
      <c r="G63" s="336"/>
      <c r="H63" s="92"/>
      <c r="I63" s="92"/>
      <c r="J63" s="92"/>
      <c r="K63" s="92"/>
      <c r="L63" s="93"/>
      <c r="M63" s="93"/>
      <c r="N63" s="93"/>
      <c r="O63" s="92"/>
      <c r="P63" s="93"/>
      <c r="Q63" s="92"/>
      <c r="R63" s="92"/>
      <c r="S63" s="37"/>
      <c r="T63" s="37"/>
      <c r="U63" s="37"/>
      <c r="V63" s="37"/>
      <c r="W63" s="195"/>
      <c r="X63" s="190"/>
      <c r="Y63" s="190"/>
      <c r="Z63" s="190"/>
      <c r="AA63" s="190"/>
      <c r="AB63" s="201"/>
      <c r="AC63" s="201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</row>
    <row r="64" spans="1:46" s="28" customFormat="1" ht="63" customHeight="1" x14ac:dyDescent="0.3">
      <c r="A64" s="31"/>
      <c r="B64" s="257">
        <v>7</v>
      </c>
      <c r="C64" s="57" t="s">
        <v>358</v>
      </c>
      <c r="D64" s="328" t="s">
        <v>1</v>
      </c>
      <c r="E64" s="328" t="s">
        <v>2</v>
      </c>
      <c r="F64" s="354" t="s">
        <v>366</v>
      </c>
      <c r="G64" s="354"/>
      <c r="H64" s="103" t="s">
        <v>47</v>
      </c>
      <c r="I64" s="103" t="s">
        <v>54</v>
      </c>
      <c r="J64" s="103" t="s">
        <v>55</v>
      </c>
      <c r="K64" s="97"/>
      <c r="L64" s="98"/>
      <c r="M64" s="98"/>
      <c r="N64" s="98"/>
      <c r="O64" s="98">
        <v>540</v>
      </c>
      <c r="P64" s="259">
        <f t="shared" ref="P64" si="7">K64+L64+M64+N64+O64</f>
        <v>540</v>
      </c>
      <c r="Q64" s="257" t="s">
        <v>7</v>
      </c>
      <c r="R64" s="250"/>
      <c r="S64" s="37" t="s">
        <v>92</v>
      </c>
      <c r="T64" s="37" t="s">
        <v>145</v>
      </c>
      <c r="U64" s="37" t="s">
        <v>144</v>
      </c>
      <c r="V64" s="37" t="s">
        <v>310</v>
      </c>
      <c r="W64" s="195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</row>
    <row r="65" spans="1:46" s="28" customFormat="1" x14ac:dyDescent="0.3">
      <c r="A65" s="31"/>
      <c r="B65" s="99"/>
      <c r="C65" s="258">
        <v>1</v>
      </c>
      <c r="D65" s="336" t="s">
        <v>17</v>
      </c>
      <c r="E65" s="336"/>
      <c r="F65" s="336"/>
      <c r="G65" s="336"/>
      <c r="H65" s="92"/>
      <c r="I65" s="92"/>
      <c r="J65" s="92"/>
      <c r="K65" s="92"/>
      <c r="L65" s="93"/>
      <c r="M65" s="93"/>
      <c r="N65" s="93"/>
      <c r="O65" s="93">
        <f>SUM(O64:O64)</f>
        <v>540</v>
      </c>
      <c r="P65" s="93">
        <f>SUM(P64:P64)</f>
        <v>540</v>
      </c>
      <c r="Q65" s="92"/>
      <c r="R65" s="101"/>
      <c r="S65" s="37"/>
      <c r="T65" s="37"/>
      <c r="U65" s="37"/>
      <c r="V65" s="37"/>
      <c r="W65" s="195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</row>
    <row r="66" spans="1:46" s="28" customFormat="1" ht="90.75" customHeight="1" x14ac:dyDescent="0.3">
      <c r="A66" s="31"/>
      <c r="B66" s="257">
        <v>8</v>
      </c>
      <c r="C66" s="102" t="s">
        <v>128</v>
      </c>
      <c r="D66" s="327" t="s">
        <v>1</v>
      </c>
      <c r="E66" s="327" t="s">
        <v>2</v>
      </c>
      <c r="F66" s="353" t="s">
        <v>86</v>
      </c>
      <c r="G66" s="353"/>
      <c r="H66" s="103" t="s">
        <v>55</v>
      </c>
      <c r="I66" s="103" t="s">
        <v>56</v>
      </c>
      <c r="J66" s="103" t="s">
        <v>87</v>
      </c>
      <c r="K66" s="104"/>
      <c r="L66" s="104"/>
      <c r="M66" s="59"/>
      <c r="N66" s="59"/>
      <c r="O66" s="59">
        <v>15000</v>
      </c>
      <c r="P66" s="259">
        <f t="shared" ref="P66" si="8">K66+L66+M66+N66+O66</f>
        <v>15000</v>
      </c>
      <c r="Q66" s="257" t="s">
        <v>7</v>
      </c>
      <c r="R66" s="105"/>
      <c r="S66" s="37" t="s">
        <v>91</v>
      </c>
      <c r="T66" s="37" t="s">
        <v>95</v>
      </c>
      <c r="U66" s="37" t="s">
        <v>146</v>
      </c>
      <c r="V66" s="37" t="s">
        <v>310</v>
      </c>
      <c r="W66" s="195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</row>
    <row r="67" spans="1:46" s="28" customFormat="1" x14ac:dyDescent="0.3">
      <c r="A67" s="31"/>
      <c r="B67" s="99"/>
      <c r="C67" s="258">
        <v>1</v>
      </c>
      <c r="D67" s="336" t="s">
        <v>17</v>
      </c>
      <c r="E67" s="336"/>
      <c r="F67" s="336"/>
      <c r="G67" s="336"/>
      <c r="H67" s="205"/>
      <c r="I67" s="205"/>
      <c r="J67" s="205"/>
      <c r="K67" s="92"/>
      <c r="L67" s="93"/>
      <c r="M67" s="93"/>
      <c r="N67" s="93"/>
      <c r="O67" s="93">
        <f t="shared" ref="O67:P67" si="9">O66</f>
        <v>15000</v>
      </c>
      <c r="P67" s="93">
        <f t="shared" si="9"/>
        <v>15000</v>
      </c>
      <c r="Q67" s="92"/>
      <c r="R67" s="101"/>
      <c r="S67" s="37"/>
      <c r="T67" s="37"/>
      <c r="U67" s="37"/>
      <c r="V67" s="37"/>
      <c r="W67" s="195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</row>
    <row r="68" spans="1:46" s="28" customFormat="1" ht="50.25" customHeight="1" x14ac:dyDescent="0.3">
      <c r="A68" s="31"/>
      <c r="B68" s="346">
        <v>9</v>
      </c>
      <c r="C68" s="106" t="s">
        <v>129</v>
      </c>
      <c r="D68" s="346" t="s">
        <v>1</v>
      </c>
      <c r="E68" s="354" t="s">
        <v>2</v>
      </c>
      <c r="F68" s="354" t="s">
        <v>61</v>
      </c>
      <c r="G68" s="354"/>
      <c r="H68" s="345" t="s">
        <v>56</v>
      </c>
      <c r="I68" s="345" t="s">
        <v>79</v>
      </c>
      <c r="J68" s="345" t="s">
        <v>57</v>
      </c>
      <c r="K68" s="94"/>
      <c r="L68" s="96"/>
      <c r="M68" s="96"/>
      <c r="N68" s="98">
        <v>1970.0709999999997</v>
      </c>
      <c r="O68" s="96"/>
      <c r="P68" s="259">
        <f t="shared" ref="P68:P72" si="10">K68+L68+M68+N68+O68</f>
        <v>1970.0709999999997</v>
      </c>
      <c r="Q68" s="346" t="s">
        <v>7</v>
      </c>
      <c r="R68" s="56"/>
      <c r="S68" s="424" t="s">
        <v>93</v>
      </c>
      <c r="T68" s="424" t="s">
        <v>148</v>
      </c>
      <c r="U68" s="424" t="s">
        <v>147</v>
      </c>
      <c r="V68" s="424" t="s">
        <v>311</v>
      </c>
      <c r="W68" s="195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</row>
    <row r="69" spans="1:46" s="28" customFormat="1" ht="23.25" customHeight="1" x14ac:dyDescent="0.3">
      <c r="A69" s="31"/>
      <c r="B69" s="346"/>
      <c r="C69" s="57" t="s">
        <v>130</v>
      </c>
      <c r="D69" s="346"/>
      <c r="E69" s="354"/>
      <c r="F69" s="354"/>
      <c r="G69" s="354"/>
      <c r="H69" s="345"/>
      <c r="I69" s="345"/>
      <c r="J69" s="345"/>
      <c r="K69" s="94"/>
      <c r="L69" s="96"/>
      <c r="M69" s="96"/>
      <c r="N69" s="98">
        <v>41.874462000000001</v>
      </c>
      <c r="O69" s="96"/>
      <c r="P69" s="259">
        <f t="shared" si="10"/>
        <v>41.874462000000001</v>
      </c>
      <c r="Q69" s="346"/>
      <c r="R69" s="56"/>
      <c r="S69" s="425"/>
      <c r="T69" s="425"/>
      <c r="U69" s="425"/>
      <c r="V69" s="425"/>
      <c r="W69" s="195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</row>
    <row r="70" spans="1:46" s="28" customFormat="1" ht="47.25" customHeight="1" x14ac:dyDescent="0.3">
      <c r="A70" s="31"/>
      <c r="B70" s="346"/>
      <c r="C70" s="57" t="s">
        <v>131</v>
      </c>
      <c r="D70" s="346"/>
      <c r="E70" s="354"/>
      <c r="F70" s="354"/>
      <c r="G70" s="354"/>
      <c r="H70" s="345"/>
      <c r="I70" s="345"/>
      <c r="J70" s="345"/>
      <c r="K70" s="94"/>
      <c r="L70" s="96"/>
      <c r="M70" s="96"/>
      <c r="N70" s="98">
        <v>695.16700000000003</v>
      </c>
      <c r="O70" s="96"/>
      <c r="P70" s="259">
        <f t="shared" si="10"/>
        <v>695.16700000000003</v>
      </c>
      <c r="Q70" s="346"/>
      <c r="R70" s="56"/>
      <c r="S70" s="425"/>
      <c r="T70" s="425"/>
      <c r="U70" s="425"/>
      <c r="V70" s="425"/>
      <c r="W70" s="195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</row>
    <row r="71" spans="1:46" s="60" customFormat="1" ht="27" customHeight="1" x14ac:dyDescent="0.3">
      <c r="A71" s="31"/>
      <c r="B71" s="346"/>
      <c r="C71" s="57" t="s">
        <v>132</v>
      </c>
      <c r="D71" s="346"/>
      <c r="E71" s="354"/>
      <c r="F71" s="354"/>
      <c r="G71" s="354"/>
      <c r="H71" s="345"/>
      <c r="I71" s="345"/>
      <c r="J71" s="345"/>
      <c r="K71" s="58"/>
      <c r="L71" s="58"/>
      <c r="M71" s="65">
        <v>281.75351799999999</v>
      </c>
      <c r="N71" s="65">
        <v>379.61799999999999</v>
      </c>
      <c r="O71" s="65"/>
      <c r="P71" s="259">
        <f t="shared" si="10"/>
        <v>661.37151799999992</v>
      </c>
      <c r="Q71" s="346"/>
      <c r="R71" s="56"/>
      <c r="S71" s="425"/>
      <c r="T71" s="425"/>
      <c r="U71" s="425"/>
      <c r="V71" s="425"/>
      <c r="W71" s="195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</row>
    <row r="72" spans="1:46" s="60" customFormat="1" ht="23.25" customHeight="1" x14ac:dyDescent="0.3">
      <c r="A72" s="31"/>
      <c r="B72" s="346"/>
      <c r="C72" s="57" t="s">
        <v>133</v>
      </c>
      <c r="D72" s="346"/>
      <c r="E72" s="354"/>
      <c r="F72" s="354"/>
      <c r="G72" s="354"/>
      <c r="H72" s="345"/>
      <c r="I72" s="345"/>
      <c r="J72" s="345"/>
      <c r="K72" s="58"/>
      <c r="L72" s="58"/>
      <c r="M72" s="107"/>
      <c r="N72" s="75">
        <v>70.427460999999994</v>
      </c>
      <c r="O72" s="108"/>
      <c r="P72" s="259">
        <f t="shared" si="10"/>
        <v>70.427460999999994</v>
      </c>
      <c r="Q72" s="346"/>
      <c r="R72" s="56"/>
      <c r="S72" s="426"/>
      <c r="T72" s="426"/>
      <c r="U72" s="426"/>
      <c r="V72" s="426"/>
      <c r="W72" s="195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</row>
    <row r="73" spans="1:46" s="60" customFormat="1" ht="19.5" thickBot="1" x14ac:dyDescent="0.35">
      <c r="A73" s="21"/>
      <c r="B73" s="416">
        <v>5</v>
      </c>
      <c r="C73" s="417"/>
      <c r="D73" s="348" t="s">
        <v>17</v>
      </c>
      <c r="E73" s="349"/>
      <c r="F73" s="349"/>
      <c r="G73" s="349"/>
      <c r="H73" s="109" t="s">
        <v>0</v>
      </c>
      <c r="I73" s="110" t="s">
        <v>0</v>
      </c>
      <c r="J73" s="110" t="s">
        <v>0</v>
      </c>
      <c r="K73" s="111"/>
      <c r="L73" s="111"/>
      <c r="M73" s="111">
        <f t="shared" ref="M73" si="11">SUM(M68:M72)</f>
        <v>281.75351799999999</v>
      </c>
      <c r="N73" s="111">
        <f>SUM(N68:N72)</f>
        <v>3157.1579229999998</v>
      </c>
      <c r="O73" s="111"/>
      <c r="P73" s="111">
        <f t="shared" ref="P73" si="12">SUM(P68:P72)</f>
        <v>3438.9114409999993</v>
      </c>
      <c r="Q73" s="112" t="s">
        <v>0</v>
      </c>
      <c r="R73" s="113"/>
      <c r="S73" s="37"/>
      <c r="T73" s="37"/>
      <c r="U73" s="37"/>
      <c r="V73" s="37"/>
      <c r="W73" s="195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</row>
    <row r="74" spans="1:46" ht="19.5" thickBot="1" x14ac:dyDescent="0.35">
      <c r="A74" s="21"/>
      <c r="B74" s="357">
        <f>C61+C63+C65+C67+B73</f>
        <v>12</v>
      </c>
      <c r="C74" s="358"/>
      <c r="D74" s="369" t="s">
        <v>314</v>
      </c>
      <c r="E74" s="370"/>
      <c r="F74" s="370"/>
      <c r="G74" s="371"/>
      <c r="H74" s="84" t="s">
        <v>0</v>
      </c>
      <c r="I74" s="85" t="s">
        <v>0</v>
      </c>
      <c r="J74" s="85" t="s">
        <v>0</v>
      </c>
      <c r="K74" s="114"/>
      <c r="L74" s="86"/>
      <c r="M74" s="86">
        <f t="shared" ref="M74:P74" si="13">M61+M63+M65+M67+M73</f>
        <v>281.75351799999999</v>
      </c>
      <c r="N74" s="86">
        <f t="shared" si="13"/>
        <v>5030.533923</v>
      </c>
      <c r="O74" s="86">
        <f t="shared" si="13"/>
        <v>15540</v>
      </c>
      <c r="P74" s="86">
        <f t="shared" si="13"/>
        <v>20852.287441</v>
      </c>
      <c r="Q74" s="87" t="s">
        <v>0</v>
      </c>
      <c r="R74" s="88"/>
      <c r="S74" s="37"/>
      <c r="T74" s="37"/>
      <c r="U74" s="37"/>
      <c r="V74" s="37"/>
      <c r="W74" s="195"/>
      <c r="X74" s="200"/>
      <c r="Y74" s="200"/>
      <c r="Z74" s="200"/>
      <c r="AA74" s="200"/>
      <c r="AB74" s="200"/>
    </row>
    <row r="75" spans="1:46" x14ac:dyDescent="0.3">
      <c r="A75" s="21"/>
      <c r="B75" s="351" t="s">
        <v>186</v>
      </c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115"/>
      <c r="S75" s="37"/>
      <c r="T75" s="37"/>
      <c r="U75" s="37"/>
      <c r="V75" s="37"/>
      <c r="W75" s="195"/>
    </row>
    <row r="76" spans="1:46" ht="42.75" customHeight="1" x14ac:dyDescent="0.3">
      <c r="A76" s="21"/>
      <c r="B76" s="418">
        <v>10</v>
      </c>
      <c r="C76" s="3" t="s">
        <v>43</v>
      </c>
      <c r="D76" s="355" t="s">
        <v>309</v>
      </c>
      <c r="E76" s="356" t="s">
        <v>14</v>
      </c>
      <c r="F76" s="356" t="s">
        <v>46</v>
      </c>
      <c r="G76" s="356"/>
      <c r="H76" s="350" t="s">
        <v>70</v>
      </c>
      <c r="I76" s="350" t="s">
        <v>325</v>
      </c>
      <c r="J76" s="350" t="s">
        <v>15</v>
      </c>
      <c r="K76" s="116"/>
      <c r="L76" s="117"/>
      <c r="M76" s="5"/>
      <c r="N76" s="2">
        <v>8619.6645000000008</v>
      </c>
      <c r="O76" s="50"/>
      <c r="P76" s="259">
        <f t="shared" ref="P76:P79" si="14">K76+L76+M76+N76+O76</f>
        <v>8619.6645000000008</v>
      </c>
      <c r="Q76" s="355" t="s">
        <v>80</v>
      </c>
      <c r="R76" s="118"/>
      <c r="S76" s="37"/>
      <c r="T76" s="37"/>
      <c r="U76" s="37"/>
      <c r="V76" s="37"/>
      <c r="W76" s="195"/>
    </row>
    <row r="77" spans="1:46" ht="45" customHeight="1" x14ac:dyDescent="0.3">
      <c r="A77" s="31"/>
      <c r="B77" s="418"/>
      <c r="C77" s="3" t="s">
        <v>44</v>
      </c>
      <c r="D77" s="355"/>
      <c r="E77" s="356"/>
      <c r="F77" s="356"/>
      <c r="G77" s="356"/>
      <c r="H77" s="350"/>
      <c r="I77" s="350"/>
      <c r="J77" s="350"/>
      <c r="K77" s="116"/>
      <c r="L77" s="117"/>
      <c r="M77" s="4"/>
      <c r="N77" s="2">
        <v>5728.9050999999999</v>
      </c>
      <c r="O77" s="50"/>
      <c r="P77" s="259">
        <f t="shared" si="14"/>
        <v>5728.9050999999999</v>
      </c>
      <c r="Q77" s="355"/>
      <c r="R77" s="118"/>
      <c r="S77" s="37"/>
      <c r="T77" s="37"/>
      <c r="U77" s="37"/>
      <c r="V77" s="37"/>
      <c r="W77" s="195"/>
    </row>
    <row r="78" spans="1:46" ht="48" customHeight="1" x14ac:dyDescent="0.3">
      <c r="A78" s="31"/>
      <c r="B78" s="418"/>
      <c r="C78" s="3" t="s">
        <v>359</v>
      </c>
      <c r="D78" s="355"/>
      <c r="E78" s="356"/>
      <c r="F78" s="356"/>
      <c r="G78" s="356"/>
      <c r="H78" s="350"/>
      <c r="I78" s="350"/>
      <c r="J78" s="350"/>
      <c r="K78" s="116"/>
      <c r="L78" s="117"/>
      <c r="M78" s="4"/>
      <c r="N78" s="2">
        <v>17263.41</v>
      </c>
      <c r="O78" s="50"/>
      <c r="P78" s="259">
        <f t="shared" si="14"/>
        <v>17263.41</v>
      </c>
      <c r="Q78" s="355"/>
      <c r="R78" s="118"/>
      <c r="S78" s="37"/>
      <c r="T78" s="37"/>
      <c r="U78" s="37"/>
      <c r="V78" s="37"/>
      <c r="W78" s="195"/>
    </row>
    <row r="79" spans="1:46" ht="47.25" customHeight="1" x14ac:dyDescent="0.3">
      <c r="A79" s="31"/>
      <c r="B79" s="418"/>
      <c r="C79" s="3" t="s">
        <v>45</v>
      </c>
      <c r="D79" s="355"/>
      <c r="E79" s="356"/>
      <c r="F79" s="356"/>
      <c r="G79" s="356"/>
      <c r="H79" s="350"/>
      <c r="I79" s="350"/>
      <c r="J79" s="350"/>
      <c r="K79" s="116"/>
      <c r="L79" s="117"/>
      <c r="M79" s="4"/>
      <c r="N79" s="2">
        <v>10376.206</v>
      </c>
      <c r="O79" s="50"/>
      <c r="P79" s="259">
        <f t="shared" si="14"/>
        <v>10376.206</v>
      </c>
      <c r="Q79" s="355"/>
      <c r="R79" s="118"/>
      <c r="S79" s="37"/>
      <c r="T79" s="37"/>
      <c r="U79" s="37"/>
      <c r="V79" s="37"/>
      <c r="W79" s="195"/>
    </row>
    <row r="80" spans="1:46" s="60" customFormat="1" x14ac:dyDescent="0.3">
      <c r="A80" s="21"/>
      <c r="B80" s="367">
        <v>4</v>
      </c>
      <c r="C80" s="368"/>
      <c r="D80" s="399" t="s">
        <v>17</v>
      </c>
      <c r="E80" s="336"/>
      <c r="F80" s="336"/>
      <c r="G80" s="336"/>
      <c r="H80" s="51" t="s">
        <v>0</v>
      </c>
      <c r="I80" s="51" t="s">
        <v>0</v>
      </c>
      <c r="J80" s="51" t="s">
        <v>0</v>
      </c>
      <c r="K80" s="256" t="s">
        <v>0</v>
      </c>
      <c r="L80" s="119"/>
      <c r="M80" s="119"/>
      <c r="N80" s="93">
        <f>SUM(N76:N79)</f>
        <v>41988.185599999997</v>
      </c>
      <c r="O80" s="53"/>
      <c r="P80" s="93">
        <f>P76+P77+P78+P79</f>
        <v>41988.185599999997</v>
      </c>
      <c r="Q80" s="54" t="s">
        <v>0</v>
      </c>
      <c r="R80" s="83"/>
      <c r="S80" s="37"/>
      <c r="T80" s="37"/>
      <c r="U80" s="37"/>
      <c r="V80" s="37"/>
      <c r="W80" s="195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</row>
    <row r="81" spans="1:46" s="28" customFormat="1" ht="84.75" customHeight="1" x14ac:dyDescent="0.3">
      <c r="A81" s="31"/>
      <c r="B81" s="312">
        <v>11</v>
      </c>
      <c r="C81" s="132" t="s">
        <v>142</v>
      </c>
      <c r="D81" s="260" t="s">
        <v>13</v>
      </c>
      <c r="E81" s="260" t="s">
        <v>2</v>
      </c>
      <c r="F81" s="344" t="s">
        <v>324</v>
      </c>
      <c r="G81" s="344"/>
      <c r="H81" s="257" t="s">
        <v>15</v>
      </c>
      <c r="I81" s="257" t="s">
        <v>15</v>
      </c>
      <c r="J81" s="257" t="s">
        <v>15</v>
      </c>
      <c r="K81" s="58"/>
      <c r="L81" s="72"/>
      <c r="M81" s="72"/>
      <c r="N81" s="59">
        <v>1646.0276429999999</v>
      </c>
      <c r="O81" s="72"/>
      <c r="P81" s="72">
        <f>N81</f>
        <v>1646.0276429999999</v>
      </c>
      <c r="Q81" s="133"/>
      <c r="R81" s="133"/>
      <c r="S81" s="134" t="s">
        <v>92</v>
      </c>
      <c r="T81" s="134" t="s">
        <v>145</v>
      </c>
      <c r="U81" s="134" t="s">
        <v>150</v>
      </c>
      <c r="V81" s="37" t="s">
        <v>310</v>
      </c>
      <c r="W81" s="195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</row>
    <row r="82" spans="1:46" s="28" customFormat="1" x14ac:dyDescent="0.3">
      <c r="A82" s="31"/>
      <c r="B82" s="367">
        <v>1</v>
      </c>
      <c r="C82" s="368"/>
      <c r="D82" s="343" t="s">
        <v>183</v>
      </c>
      <c r="E82" s="336"/>
      <c r="F82" s="336"/>
      <c r="G82" s="336"/>
      <c r="H82" s="212"/>
      <c r="I82" s="212"/>
      <c r="J82" s="212"/>
      <c r="K82" s="213"/>
      <c r="L82" s="214"/>
      <c r="M82" s="215"/>
      <c r="N82" s="215">
        <f>N81</f>
        <v>1646.0276429999999</v>
      </c>
      <c r="O82" s="215"/>
      <c r="P82" s="215">
        <f>P81</f>
        <v>1646.0276429999999</v>
      </c>
      <c r="Q82" s="212"/>
      <c r="R82" s="131"/>
      <c r="S82" s="134"/>
      <c r="T82" s="134"/>
      <c r="U82" s="134"/>
      <c r="V82" s="37"/>
      <c r="W82" s="195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</row>
    <row r="83" spans="1:46" s="60" customFormat="1" ht="56.25" x14ac:dyDescent="0.3">
      <c r="A83" s="31"/>
      <c r="B83" s="346">
        <v>12</v>
      </c>
      <c r="C83" s="294" t="s">
        <v>360</v>
      </c>
      <c r="D83" s="346" t="s">
        <v>13</v>
      </c>
      <c r="E83" s="354" t="s">
        <v>14</v>
      </c>
      <c r="F83" s="378" t="s">
        <v>62</v>
      </c>
      <c r="G83" s="378"/>
      <c r="H83" s="345" t="s">
        <v>15</v>
      </c>
      <c r="I83" s="345" t="s">
        <v>47</v>
      </c>
      <c r="J83" s="345" t="s">
        <v>54</v>
      </c>
      <c r="K83" s="128"/>
      <c r="L83" s="124"/>
      <c r="M83" s="68">
        <v>2332.712</v>
      </c>
      <c r="N83" s="129">
        <v>2483.3530000000001</v>
      </c>
      <c r="O83" s="59"/>
      <c r="P83" s="259">
        <f t="shared" ref="P83:P85" si="15">K83+L83+M83+N83+O83</f>
        <v>4816.0650000000005</v>
      </c>
      <c r="Q83" s="346" t="s">
        <v>7</v>
      </c>
      <c r="R83" s="123"/>
      <c r="S83" s="424" t="s">
        <v>92</v>
      </c>
      <c r="T83" s="424" t="s">
        <v>96</v>
      </c>
      <c r="U83" s="424" t="s">
        <v>90</v>
      </c>
      <c r="V83" s="424" t="s">
        <v>310</v>
      </c>
      <c r="W83" s="195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</row>
    <row r="84" spans="1:46" s="60" customFormat="1" x14ac:dyDescent="0.3">
      <c r="A84" s="31"/>
      <c r="B84" s="346"/>
      <c r="C84" s="127" t="s">
        <v>115</v>
      </c>
      <c r="D84" s="346"/>
      <c r="E84" s="354"/>
      <c r="F84" s="378"/>
      <c r="G84" s="378"/>
      <c r="H84" s="345"/>
      <c r="I84" s="345"/>
      <c r="J84" s="345"/>
      <c r="K84" s="128"/>
      <c r="L84" s="124"/>
      <c r="M84" s="125"/>
      <c r="N84" s="125">
        <v>237.58646300000001</v>
      </c>
      <c r="O84" s="59"/>
      <c r="P84" s="259">
        <f t="shared" si="15"/>
        <v>237.58646300000001</v>
      </c>
      <c r="Q84" s="346"/>
      <c r="R84" s="126" t="s">
        <v>140</v>
      </c>
      <c r="S84" s="425"/>
      <c r="T84" s="425"/>
      <c r="U84" s="425"/>
      <c r="V84" s="425"/>
      <c r="W84" s="195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</row>
    <row r="85" spans="1:46" s="60" customFormat="1" x14ac:dyDescent="0.3">
      <c r="A85" s="31"/>
      <c r="B85" s="346"/>
      <c r="C85" s="130" t="s">
        <v>114</v>
      </c>
      <c r="D85" s="346"/>
      <c r="E85" s="354"/>
      <c r="F85" s="378"/>
      <c r="G85" s="378"/>
      <c r="H85" s="345"/>
      <c r="I85" s="345"/>
      <c r="J85" s="345"/>
      <c r="K85" s="128"/>
      <c r="L85" s="124"/>
      <c r="M85" s="125"/>
      <c r="N85" s="125">
        <v>931.60890400000005</v>
      </c>
      <c r="O85" s="59"/>
      <c r="P85" s="259">
        <f t="shared" si="15"/>
        <v>931.60890400000005</v>
      </c>
      <c r="Q85" s="346"/>
      <c r="R85" s="126" t="s">
        <v>140</v>
      </c>
      <c r="S85" s="426"/>
      <c r="T85" s="426"/>
      <c r="U85" s="426"/>
      <c r="V85" s="426"/>
      <c r="W85" s="195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</row>
    <row r="86" spans="1:46" s="60" customFormat="1" x14ac:dyDescent="0.3">
      <c r="A86" s="31"/>
      <c r="B86" s="367">
        <v>3</v>
      </c>
      <c r="C86" s="368"/>
      <c r="D86" s="343" t="s">
        <v>183</v>
      </c>
      <c r="E86" s="336"/>
      <c r="F86" s="336"/>
      <c r="G86" s="336"/>
      <c r="H86" s="212"/>
      <c r="I86" s="212"/>
      <c r="J86" s="212"/>
      <c r="K86" s="213"/>
      <c r="L86" s="214"/>
      <c r="M86" s="215">
        <f>SUM(M83:M85)</f>
        <v>2332.712</v>
      </c>
      <c r="N86" s="215">
        <f>SUM(N83:N85)</f>
        <v>3652.5483670000003</v>
      </c>
      <c r="O86" s="215"/>
      <c r="P86" s="215">
        <f t="shared" ref="P86" si="16">SUM(P83:P85)</f>
        <v>5985.2603669999999</v>
      </c>
      <c r="Q86" s="212"/>
      <c r="R86" s="131"/>
      <c r="S86" s="37"/>
      <c r="T86" s="37"/>
      <c r="U86" s="37"/>
      <c r="V86" s="37"/>
      <c r="W86" s="195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</row>
    <row r="87" spans="1:46" s="60" customFormat="1" ht="56.25" x14ac:dyDescent="0.3">
      <c r="A87" s="31"/>
      <c r="B87" s="346">
        <v>13</v>
      </c>
      <c r="C87" s="57" t="s">
        <v>364</v>
      </c>
      <c r="D87" s="346" t="s">
        <v>13</v>
      </c>
      <c r="E87" s="354" t="s">
        <v>14</v>
      </c>
      <c r="F87" s="354" t="s">
        <v>322</v>
      </c>
      <c r="G87" s="354"/>
      <c r="H87" s="346" t="s">
        <v>56</v>
      </c>
      <c r="I87" s="346" t="s">
        <v>87</v>
      </c>
      <c r="J87" s="345" t="s">
        <v>57</v>
      </c>
      <c r="K87" s="120"/>
      <c r="L87" s="121"/>
      <c r="M87" s="122"/>
      <c r="N87" s="59">
        <v>5016.5825471092021</v>
      </c>
      <c r="O87" s="59"/>
      <c r="P87" s="259">
        <f t="shared" ref="P87:P90" si="17">K87+L87+M87+N87+O87</f>
        <v>5016.5825471092021</v>
      </c>
      <c r="Q87" s="346" t="s">
        <v>7</v>
      </c>
      <c r="R87" s="123"/>
      <c r="S87" s="424" t="s">
        <v>91</v>
      </c>
      <c r="T87" s="424" t="s">
        <v>96</v>
      </c>
      <c r="U87" s="424" t="s">
        <v>90</v>
      </c>
      <c r="V87" s="424" t="s">
        <v>311</v>
      </c>
      <c r="W87" s="195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</row>
    <row r="88" spans="1:46" s="60" customFormat="1" ht="51.75" customHeight="1" x14ac:dyDescent="0.3">
      <c r="A88" s="31"/>
      <c r="B88" s="346"/>
      <c r="C88" s="57" t="s">
        <v>190</v>
      </c>
      <c r="D88" s="346"/>
      <c r="E88" s="354"/>
      <c r="F88" s="354"/>
      <c r="G88" s="354"/>
      <c r="H88" s="346"/>
      <c r="I88" s="346"/>
      <c r="J88" s="345"/>
      <c r="K88" s="120"/>
      <c r="L88" s="121"/>
      <c r="M88" s="122"/>
      <c r="N88" s="59"/>
      <c r="O88" s="59"/>
      <c r="P88" s="259"/>
      <c r="Q88" s="346"/>
      <c r="R88" s="166"/>
      <c r="S88" s="425"/>
      <c r="T88" s="425"/>
      <c r="U88" s="425"/>
      <c r="V88" s="425"/>
      <c r="W88" s="195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</row>
    <row r="89" spans="1:46" s="60" customFormat="1" ht="44.25" customHeight="1" x14ac:dyDescent="0.3">
      <c r="A89" s="31"/>
      <c r="B89" s="346"/>
      <c r="C89" s="57" t="s">
        <v>191</v>
      </c>
      <c r="D89" s="346"/>
      <c r="E89" s="354"/>
      <c r="F89" s="354"/>
      <c r="G89" s="354"/>
      <c r="H89" s="346"/>
      <c r="I89" s="346"/>
      <c r="J89" s="345"/>
      <c r="K89" s="104"/>
      <c r="L89" s="124"/>
      <c r="M89" s="125"/>
      <c r="N89" s="125">
        <v>0.22689999999999999</v>
      </c>
      <c r="O89" s="72"/>
      <c r="P89" s="259">
        <f t="shared" si="17"/>
        <v>0.22689999999999999</v>
      </c>
      <c r="Q89" s="346"/>
      <c r="R89" s="105"/>
      <c r="S89" s="425"/>
      <c r="T89" s="425"/>
      <c r="U89" s="425"/>
      <c r="V89" s="425"/>
      <c r="W89" s="195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</row>
    <row r="90" spans="1:46" s="60" customFormat="1" ht="27" customHeight="1" x14ac:dyDescent="0.3">
      <c r="A90" s="31"/>
      <c r="B90" s="346"/>
      <c r="C90" s="57" t="s">
        <v>192</v>
      </c>
      <c r="D90" s="346"/>
      <c r="E90" s="354"/>
      <c r="F90" s="354"/>
      <c r="G90" s="354"/>
      <c r="H90" s="346"/>
      <c r="I90" s="346"/>
      <c r="J90" s="345"/>
      <c r="K90" s="104"/>
      <c r="L90" s="124"/>
      <c r="M90" s="125"/>
      <c r="N90" s="125">
        <v>100</v>
      </c>
      <c r="O90" s="72"/>
      <c r="P90" s="259">
        <f t="shared" si="17"/>
        <v>100</v>
      </c>
      <c r="Q90" s="346"/>
      <c r="R90" s="126"/>
      <c r="S90" s="426"/>
      <c r="T90" s="426"/>
      <c r="U90" s="426"/>
      <c r="V90" s="426"/>
      <c r="W90" s="195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</row>
    <row r="91" spans="1:46" s="60" customFormat="1" x14ac:dyDescent="0.3">
      <c r="A91" s="21"/>
      <c r="B91" s="367">
        <v>4</v>
      </c>
      <c r="C91" s="368"/>
      <c r="D91" s="343" t="s">
        <v>183</v>
      </c>
      <c r="E91" s="336"/>
      <c r="F91" s="336"/>
      <c r="G91" s="336"/>
      <c r="H91" s="51" t="s">
        <v>0</v>
      </c>
      <c r="I91" s="51" t="s">
        <v>0</v>
      </c>
      <c r="J91" s="51" t="s">
        <v>0</v>
      </c>
      <c r="K91" s="256" t="s">
        <v>0</v>
      </c>
      <c r="L91" s="256" t="s">
        <v>0</v>
      </c>
      <c r="M91" s="52"/>
      <c r="N91" s="52">
        <f>N87+N89+N90</f>
        <v>5116.8094471092018</v>
      </c>
      <c r="O91" s="52"/>
      <c r="P91" s="52">
        <f t="shared" ref="P91" si="18">P87+P89+P90</f>
        <v>5116.8094471092018</v>
      </c>
      <c r="Q91" s="54" t="s">
        <v>0</v>
      </c>
      <c r="R91" s="83"/>
      <c r="S91" s="37"/>
      <c r="T91" s="37"/>
      <c r="U91" s="37"/>
      <c r="V91" s="37"/>
      <c r="W91" s="195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</row>
    <row r="92" spans="1:46" s="60" customFormat="1" ht="37.5" x14ac:dyDescent="0.3">
      <c r="A92" s="31"/>
      <c r="B92" s="346">
        <v>14</v>
      </c>
      <c r="C92" s="57" t="s">
        <v>12</v>
      </c>
      <c r="D92" s="346" t="s">
        <v>13</v>
      </c>
      <c r="E92" s="407" t="s">
        <v>2</v>
      </c>
      <c r="F92" s="390" t="s">
        <v>323</v>
      </c>
      <c r="G92" s="390"/>
      <c r="H92" s="345" t="s">
        <v>57</v>
      </c>
      <c r="I92" s="345" t="s">
        <v>57</v>
      </c>
      <c r="J92" s="345" t="s">
        <v>57</v>
      </c>
      <c r="K92" s="216"/>
      <c r="L92" s="135"/>
      <c r="M92" s="122"/>
      <c r="N92" s="59"/>
      <c r="O92" s="59"/>
      <c r="P92" s="96"/>
      <c r="Q92" s="346" t="s">
        <v>7</v>
      </c>
      <c r="R92" s="123"/>
      <c r="S92" s="424" t="s">
        <v>94</v>
      </c>
      <c r="T92" s="424" t="s">
        <v>96</v>
      </c>
      <c r="U92" s="424" t="s">
        <v>90</v>
      </c>
      <c r="V92" s="424" t="s">
        <v>311</v>
      </c>
      <c r="W92" s="195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</row>
    <row r="93" spans="1:46" s="60" customFormat="1" ht="37.5" x14ac:dyDescent="0.3">
      <c r="A93" s="31"/>
      <c r="B93" s="346"/>
      <c r="C93" s="57" t="s">
        <v>20</v>
      </c>
      <c r="D93" s="346"/>
      <c r="E93" s="435"/>
      <c r="F93" s="390"/>
      <c r="G93" s="390"/>
      <c r="H93" s="345"/>
      <c r="I93" s="345"/>
      <c r="J93" s="345"/>
      <c r="K93" s="94"/>
      <c r="L93" s="95"/>
      <c r="M93" s="125"/>
      <c r="N93" s="125">
        <v>808.60481400000003</v>
      </c>
      <c r="O93" s="72"/>
      <c r="P93" s="96">
        <f t="shared" ref="P93:P98" si="19">N93</f>
        <v>808.60481400000003</v>
      </c>
      <c r="Q93" s="346"/>
      <c r="R93" s="105"/>
      <c r="S93" s="425"/>
      <c r="T93" s="425"/>
      <c r="U93" s="425"/>
      <c r="V93" s="425"/>
      <c r="W93" s="195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</row>
    <row r="94" spans="1:46" s="60" customFormat="1" ht="37.5" x14ac:dyDescent="0.3">
      <c r="A94" s="31"/>
      <c r="B94" s="346"/>
      <c r="C94" s="57" t="s">
        <v>21</v>
      </c>
      <c r="D94" s="346"/>
      <c r="E94" s="435"/>
      <c r="F94" s="390"/>
      <c r="G94" s="390"/>
      <c r="H94" s="345"/>
      <c r="I94" s="345"/>
      <c r="J94" s="345"/>
      <c r="K94" s="217"/>
      <c r="L94" s="95"/>
      <c r="M94" s="125"/>
      <c r="N94" s="59">
        <v>104.94608700000001</v>
      </c>
      <c r="O94" s="59"/>
      <c r="P94" s="96">
        <f t="shared" si="19"/>
        <v>104.94608700000001</v>
      </c>
      <c r="Q94" s="346"/>
      <c r="R94" s="105"/>
      <c r="S94" s="425"/>
      <c r="T94" s="425"/>
      <c r="U94" s="425"/>
      <c r="V94" s="425"/>
      <c r="W94" s="195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</row>
    <row r="95" spans="1:46" s="60" customFormat="1" ht="37.5" x14ac:dyDescent="0.3">
      <c r="A95" s="31"/>
      <c r="B95" s="346"/>
      <c r="C95" s="57" t="s">
        <v>22</v>
      </c>
      <c r="D95" s="346"/>
      <c r="E95" s="435"/>
      <c r="F95" s="390"/>
      <c r="G95" s="390"/>
      <c r="H95" s="345"/>
      <c r="I95" s="345"/>
      <c r="J95" s="345"/>
      <c r="K95" s="218"/>
      <c r="L95" s="95"/>
      <c r="M95" s="125"/>
      <c r="N95" s="59">
        <v>396.73719499999999</v>
      </c>
      <c r="O95" s="59"/>
      <c r="P95" s="96">
        <f t="shared" si="19"/>
        <v>396.73719499999999</v>
      </c>
      <c r="Q95" s="346"/>
      <c r="R95" s="105"/>
      <c r="S95" s="425"/>
      <c r="T95" s="425"/>
      <c r="U95" s="425"/>
      <c r="V95" s="425"/>
      <c r="W95" s="195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</row>
    <row r="96" spans="1:46" s="60" customFormat="1" ht="37.5" x14ac:dyDescent="0.3">
      <c r="A96" s="31"/>
      <c r="B96" s="346"/>
      <c r="C96" s="57" t="s">
        <v>23</v>
      </c>
      <c r="D96" s="346"/>
      <c r="E96" s="435"/>
      <c r="F96" s="390"/>
      <c r="G96" s="390"/>
      <c r="H96" s="345"/>
      <c r="I96" s="345"/>
      <c r="J96" s="345"/>
      <c r="K96" s="217"/>
      <c r="L96" s="95"/>
      <c r="M96" s="125"/>
      <c r="N96" s="59">
        <v>2314.4516779999999</v>
      </c>
      <c r="O96" s="59"/>
      <c r="P96" s="96">
        <f t="shared" si="19"/>
        <v>2314.4516779999999</v>
      </c>
      <c r="Q96" s="346"/>
      <c r="R96" s="105"/>
      <c r="S96" s="425"/>
      <c r="T96" s="425"/>
      <c r="U96" s="425"/>
      <c r="V96" s="425"/>
      <c r="W96" s="195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</row>
    <row r="97" spans="1:46" s="60" customFormat="1" ht="37.5" x14ac:dyDescent="0.3">
      <c r="A97" s="31"/>
      <c r="B97" s="346"/>
      <c r="C97" s="57" t="s">
        <v>151</v>
      </c>
      <c r="D97" s="346"/>
      <c r="E97" s="435"/>
      <c r="F97" s="390"/>
      <c r="G97" s="390"/>
      <c r="H97" s="345"/>
      <c r="I97" s="345"/>
      <c r="J97" s="345"/>
      <c r="K97" s="218"/>
      <c r="L97" s="95"/>
      <c r="M97" s="125"/>
      <c r="N97" s="125">
        <v>10790.926205</v>
      </c>
      <c r="O97" s="59"/>
      <c r="P97" s="96">
        <f t="shared" si="19"/>
        <v>10790.926205</v>
      </c>
      <c r="Q97" s="346"/>
      <c r="R97" s="126"/>
      <c r="S97" s="425"/>
      <c r="T97" s="425"/>
      <c r="U97" s="425"/>
      <c r="V97" s="425"/>
      <c r="W97" s="195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</row>
    <row r="98" spans="1:46" s="60" customFormat="1" ht="48" customHeight="1" x14ac:dyDescent="0.3">
      <c r="A98" s="31"/>
      <c r="B98" s="346"/>
      <c r="C98" s="57" t="s">
        <v>143</v>
      </c>
      <c r="D98" s="346"/>
      <c r="E98" s="435"/>
      <c r="F98" s="390"/>
      <c r="G98" s="390"/>
      <c r="H98" s="345"/>
      <c r="I98" s="345"/>
      <c r="J98" s="345"/>
      <c r="K98" s="94"/>
      <c r="L98" s="95"/>
      <c r="M98" s="125"/>
      <c r="N98" s="59">
        <v>1186.166682</v>
      </c>
      <c r="O98" s="59"/>
      <c r="P98" s="96">
        <f t="shared" si="19"/>
        <v>1186.166682</v>
      </c>
      <c r="Q98" s="346"/>
      <c r="R98" s="126"/>
      <c r="S98" s="426"/>
      <c r="T98" s="426"/>
      <c r="U98" s="426"/>
      <c r="V98" s="426"/>
      <c r="W98" s="195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</row>
    <row r="99" spans="1:46" s="60" customFormat="1" ht="19.5" thickBot="1" x14ac:dyDescent="0.35">
      <c r="A99" s="31"/>
      <c r="B99" s="99"/>
      <c r="C99" s="100">
        <v>7</v>
      </c>
      <c r="D99" s="359" t="s">
        <v>17</v>
      </c>
      <c r="E99" s="360"/>
      <c r="F99" s="360"/>
      <c r="G99" s="361"/>
      <c r="H99" s="51"/>
      <c r="I99" s="51"/>
      <c r="J99" s="51"/>
      <c r="K99" s="61"/>
      <c r="L99" s="52"/>
      <c r="M99" s="52"/>
      <c r="N99" s="52">
        <f>SUM(N92:N98)</f>
        <v>15601.832661</v>
      </c>
      <c r="O99" s="52"/>
      <c r="P99" s="52">
        <f t="shared" ref="P99" si="20">SUM(P92:P98)</f>
        <v>15601.832661</v>
      </c>
      <c r="Q99" s="83"/>
      <c r="R99" s="83"/>
      <c r="S99" s="37"/>
      <c r="T99" s="37"/>
      <c r="U99" s="37"/>
      <c r="V99" s="37"/>
      <c r="W99" s="195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</row>
    <row r="100" spans="1:46" ht="19.5" thickBot="1" x14ac:dyDescent="0.35">
      <c r="A100" s="21"/>
      <c r="B100" s="357">
        <f>B80+B91+B86+B82+C99</f>
        <v>19</v>
      </c>
      <c r="C100" s="358"/>
      <c r="D100" s="369" t="s">
        <v>189</v>
      </c>
      <c r="E100" s="370"/>
      <c r="F100" s="370"/>
      <c r="G100" s="371"/>
      <c r="H100" s="84" t="s">
        <v>0</v>
      </c>
      <c r="I100" s="85" t="s">
        <v>0</v>
      </c>
      <c r="J100" s="85" t="s">
        <v>0</v>
      </c>
      <c r="K100" s="86"/>
      <c r="L100" s="86"/>
      <c r="M100" s="86">
        <f t="shared" ref="M100" si="21">M80+M99+M91+M86+M82</f>
        <v>2332.712</v>
      </c>
      <c r="N100" s="86">
        <f>N80+N99+N91+N86+N82</f>
        <v>68005.403718109199</v>
      </c>
      <c r="O100" s="86"/>
      <c r="P100" s="86">
        <f>P80+P82+P86+P91+P99</f>
        <v>70338.115718109213</v>
      </c>
      <c r="Q100" s="87" t="s">
        <v>0</v>
      </c>
      <c r="R100" s="88"/>
      <c r="S100" s="37"/>
      <c r="T100" s="37"/>
      <c r="U100" s="37"/>
      <c r="V100" s="37"/>
      <c r="W100" s="195"/>
      <c r="X100" s="200"/>
      <c r="Y100" s="200"/>
      <c r="Z100" s="200"/>
      <c r="AA100" s="200"/>
      <c r="AB100" s="341"/>
      <c r="AC100" s="341"/>
      <c r="AD100" s="341"/>
      <c r="AE100" s="341"/>
    </row>
    <row r="101" spans="1:46" s="139" customFormat="1" x14ac:dyDescent="0.3">
      <c r="A101" s="31"/>
      <c r="B101" s="391" t="s">
        <v>187</v>
      </c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3"/>
      <c r="R101" s="136"/>
      <c r="S101" s="167"/>
      <c r="T101" s="167"/>
      <c r="U101" s="167"/>
      <c r="V101" s="167"/>
      <c r="W101" s="195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</row>
    <row r="102" spans="1:46" s="66" customFormat="1" ht="84" customHeight="1" x14ac:dyDescent="0.3">
      <c r="A102" s="31"/>
      <c r="B102" s="172">
        <v>15</v>
      </c>
      <c r="C102" s="137" t="s">
        <v>63</v>
      </c>
      <c r="D102" s="144" t="s">
        <v>1</v>
      </c>
      <c r="E102" s="144" t="s">
        <v>2</v>
      </c>
      <c r="F102" s="389" t="s">
        <v>65</v>
      </c>
      <c r="G102" s="339"/>
      <c r="H102" s="138" t="s">
        <v>15</v>
      </c>
      <c r="I102" s="138" t="s">
        <v>15</v>
      </c>
      <c r="J102" s="138" t="s">
        <v>47</v>
      </c>
      <c r="K102" s="58"/>
      <c r="L102" s="122"/>
      <c r="M102" s="122"/>
      <c r="N102" s="147">
        <v>6282.3559999999998</v>
      </c>
      <c r="O102" s="59"/>
      <c r="P102" s="168">
        <f>N102</f>
        <v>6282.3559999999998</v>
      </c>
      <c r="Q102" s="123" t="s">
        <v>7</v>
      </c>
      <c r="R102" s="184"/>
      <c r="S102" s="182" t="s">
        <v>93</v>
      </c>
      <c r="T102" s="182" t="s">
        <v>96</v>
      </c>
      <c r="U102" s="182" t="s">
        <v>90</v>
      </c>
      <c r="V102" s="182" t="s">
        <v>145</v>
      </c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</row>
    <row r="103" spans="1:46" s="139" customFormat="1" x14ac:dyDescent="0.3">
      <c r="A103" s="31"/>
      <c r="B103" s="99"/>
      <c r="C103" s="175">
        <v>1</v>
      </c>
      <c r="D103" s="336" t="s">
        <v>17</v>
      </c>
      <c r="E103" s="336"/>
      <c r="F103" s="336"/>
      <c r="G103" s="336"/>
      <c r="H103" s="92"/>
      <c r="I103" s="92"/>
      <c r="J103" s="92"/>
      <c r="K103" s="92"/>
      <c r="L103" s="93"/>
      <c r="M103" s="93"/>
      <c r="N103" s="93">
        <f>SUM(N102)</f>
        <v>6282.3559999999998</v>
      </c>
      <c r="O103" s="93"/>
      <c r="P103" s="93">
        <f t="shared" ref="P103" si="22">SUM(P102)</f>
        <v>6282.3559999999998</v>
      </c>
      <c r="Q103" s="92"/>
      <c r="R103" s="203"/>
      <c r="S103" s="182"/>
      <c r="T103" s="182"/>
      <c r="U103" s="182"/>
      <c r="V103" s="182"/>
      <c r="W103" s="195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</row>
    <row r="104" spans="1:46" s="67" customFormat="1" ht="147" customHeight="1" x14ac:dyDescent="0.3">
      <c r="A104" s="31"/>
      <c r="B104" s="315">
        <v>16</v>
      </c>
      <c r="C104" s="137" t="s">
        <v>19</v>
      </c>
      <c r="D104" s="173" t="s">
        <v>1</v>
      </c>
      <c r="E104" s="173" t="s">
        <v>2</v>
      </c>
      <c r="F104" s="390" t="s">
        <v>18</v>
      </c>
      <c r="G104" s="354"/>
      <c r="H104" s="316" t="s">
        <v>15</v>
      </c>
      <c r="I104" s="316" t="s">
        <v>54</v>
      </c>
      <c r="J104" s="316" t="s">
        <v>55</v>
      </c>
      <c r="K104" s="94"/>
      <c r="L104" s="96"/>
      <c r="M104" s="96"/>
      <c r="N104" s="59">
        <v>70705.81</v>
      </c>
      <c r="O104" s="96"/>
      <c r="P104" s="20">
        <f>N104</f>
        <v>70705.81</v>
      </c>
      <c r="Q104" s="317" t="s">
        <v>88</v>
      </c>
      <c r="R104" s="143"/>
      <c r="S104" s="313" t="s">
        <v>93</v>
      </c>
      <c r="T104" s="313" t="s">
        <v>96</v>
      </c>
      <c r="U104" s="313" t="s">
        <v>90</v>
      </c>
      <c r="V104" s="313" t="s">
        <v>311</v>
      </c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</row>
    <row r="105" spans="1:46" s="67" customFormat="1" x14ac:dyDescent="0.3">
      <c r="A105" s="31"/>
      <c r="B105" s="99"/>
      <c r="C105" s="100">
        <v>1</v>
      </c>
      <c r="D105" s="386" t="s">
        <v>17</v>
      </c>
      <c r="E105" s="387"/>
      <c r="F105" s="387"/>
      <c r="G105" s="388"/>
      <c r="H105" s="92"/>
      <c r="I105" s="92"/>
      <c r="J105" s="92"/>
      <c r="K105" s="92"/>
      <c r="L105" s="93"/>
      <c r="M105" s="93"/>
      <c r="N105" s="93">
        <f>N104</f>
        <v>70705.81</v>
      </c>
      <c r="O105" s="93"/>
      <c r="P105" s="93">
        <f>P104</f>
        <v>70705.81</v>
      </c>
      <c r="Q105" s="101"/>
      <c r="R105" s="101"/>
      <c r="S105" s="37"/>
      <c r="T105" s="37"/>
      <c r="U105" s="37"/>
      <c r="V105" s="37"/>
      <c r="W105" s="195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</row>
    <row r="106" spans="1:46" s="66" customFormat="1" ht="37.5" x14ac:dyDescent="0.3">
      <c r="A106" s="31"/>
      <c r="B106" s="331">
        <v>17</v>
      </c>
      <c r="C106" s="102" t="s">
        <v>134</v>
      </c>
      <c r="D106" s="337" t="s">
        <v>1</v>
      </c>
      <c r="E106" s="337" t="s">
        <v>2</v>
      </c>
      <c r="F106" s="329" t="s">
        <v>329</v>
      </c>
      <c r="G106" s="339"/>
      <c r="H106" s="334" t="s">
        <v>54</v>
      </c>
      <c r="I106" s="334" t="s">
        <v>64</v>
      </c>
      <c r="J106" s="334" t="s">
        <v>56</v>
      </c>
      <c r="K106" s="94"/>
      <c r="L106" s="96"/>
      <c r="M106" s="96"/>
      <c r="N106" s="59">
        <v>13900</v>
      </c>
      <c r="O106" s="96"/>
      <c r="P106" s="264">
        <f t="shared" ref="P106:P107" si="23">K106+L106+M106+N106+O106</f>
        <v>13900</v>
      </c>
      <c r="Q106" s="329" t="s">
        <v>88</v>
      </c>
      <c r="R106" s="265"/>
      <c r="S106" s="182"/>
      <c r="T106" s="182"/>
      <c r="U106" s="182"/>
      <c r="V106" s="182"/>
      <c r="W106" s="195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</row>
    <row r="107" spans="1:46" s="66" customFormat="1" ht="48.75" customHeight="1" x14ac:dyDescent="0.3">
      <c r="A107" s="31"/>
      <c r="B107" s="333"/>
      <c r="C107" s="57" t="s">
        <v>328</v>
      </c>
      <c r="D107" s="338"/>
      <c r="E107" s="338"/>
      <c r="F107" s="330"/>
      <c r="G107" s="340"/>
      <c r="H107" s="335"/>
      <c r="I107" s="335"/>
      <c r="J107" s="335"/>
      <c r="K107" s="94"/>
      <c r="L107" s="96"/>
      <c r="M107" s="96"/>
      <c r="N107" s="98">
        <v>410.42</v>
      </c>
      <c r="O107" s="96"/>
      <c r="P107" s="264">
        <f t="shared" si="23"/>
        <v>410.42</v>
      </c>
      <c r="Q107" s="330"/>
      <c r="R107" s="265"/>
      <c r="S107" s="182"/>
      <c r="T107" s="182"/>
      <c r="U107" s="182"/>
      <c r="V107" s="182"/>
      <c r="W107" s="195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</row>
    <row r="108" spans="1:46" s="139" customFormat="1" x14ac:dyDescent="0.3">
      <c r="A108" s="31"/>
      <c r="B108" s="99"/>
      <c r="C108" s="263">
        <v>2</v>
      </c>
      <c r="D108" s="336" t="s">
        <v>17</v>
      </c>
      <c r="E108" s="336"/>
      <c r="F108" s="336"/>
      <c r="G108" s="336"/>
      <c r="H108" s="92"/>
      <c r="I108" s="92"/>
      <c r="J108" s="92"/>
      <c r="K108" s="92"/>
      <c r="L108" s="93"/>
      <c r="M108" s="93"/>
      <c r="N108" s="93">
        <f>SUM(N106:N107)</f>
        <v>14310.42</v>
      </c>
      <c r="O108" s="93"/>
      <c r="P108" s="93">
        <f t="shared" ref="P108" si="24">SUM(P106:P107)</f>
        <v>14310.42</v>
      </c>
      <c r="Q108" s="92"/>
      <c r="R108" s="203"/>
      <c r="S108" s="182"/>
      <c r="T108" s="182"/>
      <c r="U108" s="182"/>
      <c r="V108" s="182"/>
      <c r="W108" s="195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</row>
    <row r="109" spans="1:46" s="67" customFormat="1" ht="146.25" customHeight="1" x14ac:dyDescent="0.3">
      <c r="A109" s="31"/>
      <c r="B109" s="331">
        <v>18</v>
      </c>
      <c r="C109" s="57" t="s">
        <v>135</v>
      </c>
      <c r="D109" s="354" t="s">
        <v>1</v>
      </c>
      <c r="E109" s="354" t="s">
        <v>2</v>
      </c>
      <c r="F109" s="372" t="s">
        <v>66</v>
      </c>
      <c r="G109" s="373"/>
      <c r="H109" s="140" t="s">
        <v>56</v>
      </c>
      <c r="I109" s="140" t="s">
        <v>57</v>
      </c>
      <c r="J109" s="140" t="s">
        <v>57</v>
      </c>
      <c r="K109" s="145"/>
      <c r="L109" s="146"/>
      <c r="M109" s="146"/>
      <c r="N109" s="98">
        <v>11592.928</v>
      </c>
      <c r="O109" s="59"/>
      <c r="P109" s="96">
        <v>11592.928</v>
      </c>
      <c r="Q109" s="331" t="s">
        <v>7</v>
      </c>
      <c r="R109" s="123"/>
      <c r="S109" s="37" t="s">
        <v>92</v>
      </c>
      <c r="T109" s="37" t="s">
        <v>95</v>
      </c>
      <c r="U109" s="37" t="s">
        <v>89</v>
      </c>
      <c r="V109" s="37" t="s">
        <v>310</v>
      </c>
      <c r="W109" s="195"/>
      <c r="X109" s="196"/>
      <c r="Y109" s="196"/>
      <c r="Z109" s="196"/>
      <c r="AA109" s="196"/>
      <c r="AB109" s="204"/>
      <c r="AC109" s="204"/>
      <c r="AD109" s="196"/>
      <c r="AE109" s="196"/>
      <c r="AF109" s="196"/>
      <c r="AG109" s="196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</row>
    <row r="110" spans="1:46" s="67" customFormat="1" x14ac:dyDescent="0.3">
      <c r="A110" s="31"/>
      <c r="B110" s="332"/>
      <c r="C110" s="57" t="s">
        <v>136</v>
      </c>
      <c r="D110" s="354"/>
      <c r="E110" s="354"/>
      <c r="F110" s="374"/>
      <c r="G110" s="375"/>
      <c r="H110" s="316"/>
      <c r="I110" s="316"/>
      <c r="J110" s="316"/>
      <c r="K110" s="145"/>
      <c r="L110" s="146"/>
      <c r="M110" s="146"/>
      <c r="N110" s="98">
        <v>7045.1139759999996</v>
      </c>
      <c r="O110" s="59"/>
      <c r="P110" s="96">
        <v>7045.1139759999996</v>
      </c>
      <c r="Q110" s="332"/>
      <c r="R110" s="123"/>
      <c r="S110" s="314"/>
      <c r="T110" s="314"/>
      <c r="U110" s="314"/>
      <c r="V110" s="314"/>
      <c r="W110" s="195"/>
      <c r="X110" s="196"/>
      <c r="Y110" s="196"/>
      <c r="Z110" s="196"/>
      <c r="AA110" s="196"/>
      <c r="AB110" s="204"/>
      <c r="AC110" s="204"/>
      <c r="AD110" s="196"/>
      <c r="AE110" s="196"/>
      <c r="AF110" s="196"/>
      <c r="AG110" s="196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</row>
    <row r="111" spans="1:46" s="67" customFormat="1" ht="37.5" x14ac:dyDescent="0.3">
      <c r="A111" s="31"/>
      <c r="B111" s="332"/>
      <c r="C111" s="57" t="s">
        <v>137</v>
      </c>
      <c r="D111" s="354"/>
      <c r="E111" s="354"/>
      <c r="F111" s="374"/>
      <c r="G111" s="375"/>
      <c r="H111" s="316"/>
      <c r="I111" s="316"/>
      <c r="J111" s="316"/>
      <c r="K111" s="145"/>
      <c r="L111" s="146"/>
      <c r="M111" s="146"/>
      <c r="N111" s="142">
        <v>240.25619900000001</v>
      </c>
      <c r="O111" s="59"/>
      <c r="P111" s="124">
        <v>240.25619900000001</v>
      </c>
      <c r="Q111" s="332"/>
      <c r="R111" s="123"/>
      <c r="S111" s="314"/>
      <c r="T111" s="314"/>
      <c r="U111" s="314"/>
      <c r="V111" s="314"/>
      <c r="W111" s="195"/>
      <c r="X111" s="196"/>
      <c r="Y111" s="196"/>
      <c r="Z111" s="196"/>
      <c r="AA111" s="196"/>
      <c r="AB111" s="204"/>
      <c r="AC111" s="204"/>
      <c r="AD111" s="196"/>
      <c r="AE111" s="196"/>
      <c r="AF111" s="196"/>
      <c r="AG111" s="196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</row>
    <row r="112" spans="1:46" s="67" customFormat="1" x14ac:dyDescent="0.3">
      <c r="A112" s="31"/>
      <c r="B112" s="333"/>
      <c r="C112" s="57" t="s">
        <v>138</v>
      </c>
      <c r="D112" s="354"/>
      <c r="E112" s="354"/>
      <c r="F112" s="376"/>
      <c r="G112" s="377"/>
      <c r="H112" s="316"/>
      <c r="I112" s="316"/>
      <c r="J112" s="316"/>
      <c r="K112" s="145"/>
      <c r="L112" s="146"/>
      <c r="M112" s="146"/>
      <c r="N112" s="142">
        <v>506.69499999999999</v>
      </c>
      <c r="O112" s="59"/>
      <c r="P112" s="124">
        <v>506.69499999999999</v>
      </c>
      <c r="Q112" s="333"/>
      <c r="R112" s="123"/>
      <c r="S112" s="314"/>
      <c r="T112" s="314"/>
      <c r="U112" s="314"/>
      <c r="V112" s="314"/>
      <c r="W112" s="195"/>
      <c r="X112" s="196"/>
      <c r="Y112" s="196"/>
      <c r="Z112" s="196"/>
      <c r="AA112" s="196"/>
      <c r="AB112" s="204"/>
      <c r="AC112" s="204"/>
      <c r="AD112" s="196"/>
      <c r="AE112" s="196"/>
      <c r="AF112" s="196"/>
      <c r="AG112" s="196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</row>
    <row r="113" spans="1:46" s="66" customFormat="1" ht="19.5" thickBot="1" x14ac:dyDescent="0.35">
      <c r="A113" s="31"/>
      <c r="B113" s="148"/>
      <c r="C113" s="149">
        <v>4</v>
      </c>
      <c r="D113" s="383" t="s">
        <v>17</v>
      </c>
      <c r="E113" s="384"/>
      <c r="F113" s="384"/>
      <c r="G113" s="385"/>
      <c r="H113" s="79"/>
      <c r="I113" s="79"/>
      <c r="J113" s="79"/>
      <c r="K113" s="150"/>
      <c r="L113" s="81"/>
      <c r="M113" s="81"/>
      <c r="N113" s="81">
        <f>SUM(N109:N112)</f>
        <v>19384.993175</v>
      </c>
      <c r="O113" s="81"/>
      <c r="P113" s="81">
        <f t="shared" ref="P113" si="25">SUM(P109:P112)</f>
        <v>19384.993175</v>
      </c>
      <c r="Q113" s="82"/>
      <c r="R113" s="83"/>
      <c r="S113" s="37"/>
      <c r="T113" s="37"/>
      <c r="U113" s="37"/>
      <c r="V113" s="37"/>
      <c r="W113" s="195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</row>
    <row r="114" spans="1:46" ht="19.5" thickBot="1" x14ac:dyDescent="0.35">
      <c r="A114" s="21"/>
      <c r="B114" s="365">
        <f>C103+C105+C108+C113</f>
        <v>8</v>
      </c>
      <c r="C114" s="366"/>
      <c r="D114" s="379" t="s">
        <v>188</v>
      </c>
      <c r="E114" s="380"/>
      <c r="F114" s="380"/>
      <c r="G114" s="151" t="s">
        <v>139</v>
      </c>
      <c r="H114" s="152" t="s">
        <v>0</v>
      </c>
      <c r="I114" s="153" t="s">
        <v>0</v>
      </c>
      <c r="J114" s="153" t="s">
        <v>0</v>
      </c>
      <c r="K114" s="154"/>
      <c r="L114" s="155"/>
      <c r="M114" s="155"/>
      <c r="N114" s="155">
        <f>N103+N105+N108+N113</f>
        <v>110683.57917499999</v>
      </c>
      <c r="O114" s="155"/>
      <c r="P114" s="155">
        <f>P103+P105+P108+P113</f>
        <v>110683.57917499999</v>
      </c>
      <c r="Q114" s="156" t="s">
        <v>0</v>
      </c>
      <c r="R114" s="88"/>
      <c r="S114" s="37"/>
      <c r="T114" s="37"/>
      <c r="U114" s="37"/>
      <c r="V114" s="37"/>
      <c r="W114" s="195"/>
      <c r="Y114" s="200"/>
      <c r="Z114" s="200"/>
      <c r="AA114" s="200"/>
      <c r="AB114" s="200"/>
      <c r="AC114" s="200"/>
    </row>
    <row r="115" spans="1:46" ht="19.5" thickBot="1" x14ac:dyDescent="0.35">
      <c r="A115" s="21"/>
      <c r="B115" s="381">
        <f>B114+B100+B74+B55</f>
        <v>75</v>
      </c>
      <c r="C115" s="382"/>
      <c r="D115" s="362" t="s">
        <v>315</v>
      </c>
      <c r="E115" s="363"/>
      <c r="F115" s="363"/>
      <c r="G115" s="364"/>
      <c r="H115" s="157" t="s">
        <v>0</v>
      </c>
      <c r="I115" s="158" t="s">
        <v>0</v>
      </c>
      <c r="J115" s="158" t="s">
        <v>0</v>
      </c>
      <c r="K115" s="159">
        <f t="shared" ref="K115:P115" si="26">K55+K74+K100+K114</f>
        <v>2242.8219999999997</v>
      </c>
      <c r="L115" s="159">
        <f t="shared" si="26"/>
        <v>2137.4699999999998</v>
      </c>
      <c r="M115" s="159">
        <f t="shared" si="26"/>
        <v>15472.218204999997</v>
      </c>
      <c r="N115" s="159">
        <f t="shared" si="26"/>
        <v>228147.80741610919</v>
      </c>
      <c r="O115" s="159">
        <f t="shared" si="26"/>
        <v>15540</v>
      </c>
      <c r="P115" s="268">
        <f t="shared" si="26"/>
        <v>263540.31762110919</v>
      </c>
      <c r="Q115" s="160" t="s">
        <v>0</v>
      </c>
      <c r="R115" s="161"/>
      <c r="S115" s="37"/>
      <c r="T115" s="37"/>
      <c r="U115" s="37"/>
      <c r="V115" s="37"/>
      <c r="W115" s="195"/>
    </row>
    <row r="116" spans="1:46" x14ac:dyDescent="0.3">
      <c r="A116" s="21"/>
      <c r="B116" s="22"/>
      <c r="C116" s="23"/>
      <c r="D116" s="24"/>
      <c r="E116" s="24"/>
      <c r="F116" s="24"/>
      <c r="G116" s="24"/>
      <c r="H116" s="24"/>
      <c r="I116" s="24"/>
      <c r="J116" s="24"/>
      <c r="K116" s="24"/>
      <c r="L116" s="162"/>
      <c r="M116" s="162"/>
      <c r="N116" s="162"/>
      <c r="O116" s="162"/>
      <c r="P116" s="162"/>
      <c r="Q116" s="24"/>
      <c r="R116" s="163"/>
      <c r="S116" s="26"/>
    </row>
    <row r="117" spans="1:46" x14ac:dyDescent="0.3">
      <c r="C117" s="29"/>
      <c r="L117" s="89"/>
      <c r="M117" s="89"/>
      <c r="N117" s="89"/>
      <c r="O117" s="89"/>
      <c r="P117" s="89"/>
    </row>
  </sheetData>
  <mergeCells count="227">
    <mergeCell ref="D55:G55"/>
    <mergeCell ref="E92:E98"/>
    <mergeCell ref="F92:G98"/>
    <mergeCell ref="D68:D72"/>
    <mergeCell ref="E68:E72"/>
    <mergeCell ref="S41:S53"/>
    <mergeCell ref="D7:D33"/>
    <mergeCell ref="H7:H33"/>
    <mergeCell ref="I7:I33"/>
    <mergeCell ref="J7:J33"/>
    <mergeCell ref="K18:K19"/>
    <mergeCell ref="L18:L19"/>
    <mergeCell ref="E28:E29"/>
    <mergeCell ref="K14:K15"/>
    <mergeCell ref="L14:L15"/>
    <mergeCell ref="E16:E17"/>
    <mergeCell ref="E14:E15"/>
    <mergeCell ref="L16:L17"/>
    <mergeCell ref="E12:E13"/>
    <mergeCell ref="E18:E19"/>
    <mergeCell ref="L8:L9"/>
    <mergeCell ref="K8:K9"/>
    <mergeCell ref="F87:G90"/>
    <mergeCell ref="T92:T98"/>
    <mergeCell ref="U92:U98"/>
    <mergeCell ref="V92:V98"/>
    <mergeCell ref="S87:S90"/>
    <mergeCell ref="U87:U90"/>
    <mergeCell ref="Q76:Q79"/>
    <mergeCell ref="T87:T90"/>
    <mergeCell ref="V87:V90"/>
    <mergeCell ref="S83:S85"/>
    <mergeCell ref="Q83:Q85"/>
    <mergeCell ref="T83:T85"/>
    <mergeCell ref="U83:U85"/>
    <mergeCell ref="V83:V85"/>
    <mergeCell ref="Q87:Q90"/>
    <mergeCell ref="S92:S98"/>
    <mergeCell ref="U57:U60"/>
    <mergeCell ref="S68:S72"/>
    <mergeCell ref="U68:U72"/>
    <mergeCell ref="S3:S4"/>
    <mergeCell ref="T3:V3"/>
    <mergeCell ref="V57:V60"/>
    <mergeCell ref="N16:N17"/>
    <mergeCell ref="O18:O19"/>
    <mergeCell ref="Q41:Q53"/>
    <mergeCell ref="U41:U53"/>
    <mergeCell ref="V41:V53"/>
    <mergeCell ref="V68:V72"/>
    <mergeCell ref="B56:Q56"/>
    <mergeCell ref="I57:I60"/>
    <mergeCell ref="J57:J60"/>
    <mergeCell ref="Q7:Q33"/>
    <mergeCell ref="Q37:Q39"/>
    <mergeCell ref="D37:D39"/>
    <mergeCell ref="P14:P15"/>
    <mergeCell ref="P10:P11"/>
    <mergeCell ref="P12:P13"/>
    <mergeCell ref="M16:M17"/>
    <mergeCell ref="O16:O17"/>
    <mergeCell ref="O14:O15"/>
    <mergeCell ref="T41:T53"/>
    <mergeCell ref="Q68:Q72"/>
    <mergeCell ref="S57:S60"/>
    <mergeCell ref="T57:T60"/>
    <mergeCell ref="M12:M13"/>
    <mergeCell ref="N12:N13"/>
    <mergeCell ref="O22:O23"/>
    <mergeCell ref="N22:N23"/>
    <mergeCell ref="P8:P9"/>
    <mergeCell ref="P16:P17"/>
    <mergeCell ref="P18:P19"/>
    <mergeCell ref="M10:M11"/>
    <mergeCell ref="M18:M19"/>
    <mergeCell ref="M14:M15"/>
    <mergeCell ref="O8:O9"/>
    <mergeCell ref="O10:O11"/>
    <mergeCell ref="O12:O13"/>
    <mergeCell ref="P22:P23"/>
    <mergeCell ref="M8:M9"/>
    <mergeCell ref="N8:N9"/>
    <mergeCell ref="N18:N19"/>
    <mergeCell ref="N14:N15"/>
    <mergeCell ref="N10:N11"/>
    <mergeCell ref="T68:T72"/>
    <mergeCell ref="B40:C40"/>
    <mergeCell ref="D40:G40"/>
    <mergeCell ref="B37:B39"/>
    <mergeCell ref="J41:J53"/>
    <mergeCell ref="B34:C34"/>
    <mergeCell ref="D34:G34"/>
    <mergeCell ref="B41:B53"/>
    <mergeCell ref="D41:D53"/>
    <mergeCell ref="E41:E53"/>
    <mergeCell ref="F41:G53"/>
    <mergeCell ref="I41:I53"/>
    <mergeCell ref="H37:H39"/>
    <mergeCell ref="I37:I39"/>
    <mergeCell ref="B80:C80"/>
    <mergeCell ref="H76:H79"/>
    <mergeCell ref="F76:G79"/>
    <mergeCell ref="F64:G64"/>
    <mergeCell ref="L22:L23"/>
    <mergeCell ref="K22:K23"/>
    <mergeCell ref="K12:K13"/>
    <mergeCell ref="L12:L13"/>
    <mergeCell ref="B73:C73"/>
    <mergeCell ref="B74:C74"/>
    <mergeCell ref="D65:G65"/>
    <mergeCell ref="B76:B79"/>
    <mergeCell ref="D80:G80"/>
    <mergeCell ref="F68:G72"/>
    <mergeCell ref="D74:G74"/>
    <mergeCell ref="B68:B72"/>
    <mergeCell ref="J68:J72"/>
    <mergeCell ref="I68:I72"/>
    <mergeCell ref="I76:I79"/>
    <mergeCell ref="C12:C13"/>
    <mergeCell ref="C14:C15"/>
    <mergeCell ref="F37:G39"/>
    <mergeCell ref="J37:J39"/>
    <mergeCell ref="H41:H53"/>
    <mergeCell ref="B82:C82"/>
    <mergeCell ref="I87:I90"/>
    <mergeCell ref="E87:E90"/>
    <mergeCell ref="H68:H72"/>
    <mergeCell ref="C18:C19"/>
    <mergeCell ref="C28:C29"/>
    <mergeCell ref="C22:C23"/>
    <mergeCell ref="B87:B90"/>
    <mergeCell ref="J87:J90"/>
    <mergeCell ref="E22:E23"/>
    <mergeCell ref="B7:B33"/>
    <mergeCell ref="F7:G33"/>
    <mergeCell ref="C16:C17"/>
    <mergeCell ref="E57:E60"/>
    <mergeCell ref="D57:D60"/>
    <mergeCell ref="F57:G60"/>
    <mergeCell ref="B57:B60"/>
    <mergeCell ref="C8:C9"/>
    <mergeCell ref="E8:E9"/>
    <mergeCell ref="J83:J85"/>
    <mergeCell ref="B86:C86"/>
    <mergeCell ref="B55:C55"/>
    <mergeCell ref="D54:G54"/>
    <mergeCell ref="D87:D90"/>
    <mergeCell ref="N1:Q1"/>
    <mergeCell ref="F5:G5"/>
    <mergeCell ref="B6:Q6"/>
    <mergeCell ref="B36:C36"/>
    <mergeCell ref="D36:G36"/>
    <mergeCell ref="B2:Q2"/>
    <mergeCell ref="B3:B4"/>
    <mergeCell ref="C3:C4"/>
    <mergeCell ref="D3:D4"/>
    <mergeCell ref="E3:E4"/>
    <mergeCell ref="F3:G4"/>
    <mergeCell ref="H3:J3"/>
    <mergeCell ref="K3:P3"/>
    <mergeCell ref="Q3:Q4"/>
    <mergeCell ref="F35:G35"/>
    <mergeCell ref="K16:K17"/>
    <mergeCell ref="C10:C11"/>
    <mergeCell ref="E10:E11"/>
    <mergeCell ref="K10:K11"/>
    <mergeCell ref="L10:L11"/>
    <mergeCell ref="M22:M23"/>
    <mergeCell ref="D115:G115"/>
    <mergeCell ref="B114:C114"/>
    <mergeCell ref="H83:H85"/>
    <mergeCell ref="I83:I85"/>
    <mergeCell ref="B91:C91"/>
    <mergeCell ref="D100:G100"/>
    <mergeCell ref="E109:E112"/>
    <mergeCell ref="F109:G112"/>
    <mergeCell ref="B83:B85"/>
    <mergeCell ref="D91:G91"/>
    <mergeCell ref="E83:E85"/>
    <mergeCell ref="F83:G85"/>
    <mergeCell ref="D114:F114"/>
    <mergeCell ref="B115:C115"/>
    <mergeCell ref="D113:G113"/>
    <mergeCell ref="D105:G105"/>
    <mergeCell ref="F102:G102"/>
    <mergeCell ref="F104:G104"/>
    <mergeCell ref="D109:D112"/>
    <mergeCell ref="B92:B98"/>
    <mergeCell ref="D92:D98"/>
    <mergeCell ref="D103:G103"/>
    <mergeCell ref="D86:G86"/>
    <mergeCell ref="B101:Q101"/>
    <mergeCell ref="AB100:AE100"/>
    <mergeCell ref="W36:AB36"/>
    <mergeCell ref="D82:G82"/>
    <mergeCell ref="F81:G81"/>
    <mergeCell ref="H92:H98"/>
    <mergeCell ref="I92:I98"/>
    <mergeCell ref="J92:J98"/>
    <mergeCell ref="D83:D85"/>
    <mergeCell ref="H57:H60"/>
    <mergeCell ref="D73:G73"/>
    <mergeCell ref="J76:J79"/>
    <mergeCell ref="B75:Q75"/>
    <mergeCell ref="F66:G66"/>
    <mergeCell ref="D67:G67"/>
    <mergeCell ref="F62:G62"/>
    <mergeCell ref="Q57:Q60"/>
    <mergeCell ref="D61:G61"/>
    <mergeCell ref="D63:G63"/>
    <mergeCell ref="D76:D79"/>
    <mergeCell ref="E76:E79"/>
    <mergeCell ref="B100:C100"/>
    <mergeCell ref="D99:G99"/>
    <mergeCell ref="H87:H90"/>
    <mergeCell ref="Q92:Q98"/>
    <mergeCell ref="Q106:Q107"/>
    <mergeCell ref="Q109:Q112"/>
    <mergeCell ref="J106:J107"/>
    <mergeCell ref="B106:B107"/>
    <mergeCell ref="D108:G108"/>
    <mergeCell ref="D106:D107"/>
    <mergeCell ref="F106:G107"/>
    <mergeCell ref="E106:E107"/>
    <mergeCell ref="H106:H107"/>
    <mergeCell ref="I106:I107"/>
    <mergeCell ref="B109:B112"/>
  </mergeCells>
  <pageMargins left="0.19685039370078741" right="0.19685039370078741" top="0.78740157480314965" bottom="0.19685039370078741" header="0" footer="0"/>
  <pageSetup scale="42" fitToHeight="0" orientation="landscape" r:id="rId1"/>
  <rowBreaks count="4" manualBreakCount="4">
    <brk id="34" min="1" max="16" man="1"/>
    <brk id="55" min="1" max="16" man="1"/>
    <brk id="74" min="1" max="16" man="1"/>
    <brk id="10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view="pageBreakPreview" topLeftCell="A34" zoomScale="60" zoomScaleNormal="55" workbookViewId="0">
      <selection activeCell="G7" sqref="G7:G33"/>
    </sheetView>
  </sheetViews>
  <sheetFormatPr defaultRowHeight="15" x14ac:dyDescent="0.25"/>
  <cols>
    <col min="2" max="2" width="98.28515625" customWidth="1"/>
    <col min="3" max="3" width="19.140625" bestFit="1" customWidth="1"/>
    <col min="4" max="4" width="25" customWidth="1"/>
    <col min="6" max="6" width="33.5703125" customWidth="1"/>
    <col min="7" max="7" width="25.42578125" customWidth="1"/>
    <col min="8" max="8" width="25.28515625" customWidth="1"/>
    <col min="9" max="9" width="18.7109375" customWidth="1"/>
    <col min="10" max="12" width="13.5703125" bestFit="1" customWidth="1"/>
    <col min="13" max="13" width="16.42578125" bestFit="1" customWidth="1"/>
    <col min="14" max="14" width="15" bestFit="1" customWidth="1"/>
    <col min="15" max="15" width="16.42578125" bestFit="1" customWidth="1"/>
    <col min="16" max="16" width="28.85546875" customWidth="1"/>
    <col min="17" max="25" width="0" hidden="1" customWidth="1"/>
  </cols>
  <sheetData>
    <row r="1" spans="1:25" ht="126.75" customHeight="1" x14ac:dyDescent="0.3">
      <c r="A1" s="176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486" t="s">
        <v>368</v>
      </c>
      <c r="N1" s="486"/>
      <c r="O1" s="486"/>
      <c r="P1" s="486"/>
      <c r="Q1" s="280"/>
      <c r="R1" s="179"/>
      <c r="S1" s="27"/>
      <c r="T1" s="27"/>
      <c r="U1" s="27"/>
      <c r="V1" s="295"/>
      <c r="W1" s="295"/>
      <c r="X1" s="295"/>
      <c r="Y1" s="295"/>
    </row>
    <row r="2" spans="1:25" ht="18.75" x14ac:dyDescent="0.25">
      <c r="A2" s="487" t="s">
        <v>308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287"/>
      <c r="R2" s="179"/>
      <c r="S2" s="27"/>
      <c r="T2" s="27"/>
      <c r="U2" s="27"/>
      <c r="V2" s="295"/>
      <c r="W2" s="295"/>
      <c r="X2" s="295"/>
      <c r="Y2" s="295"/>
    </row>
    <row r="3" spans="1:25" ht="18.75" x14ac:dyDescent="0.25">
      <c r="A3" s="489" t="s">
        <v>193</v>
      </c>
      <c r="B3" s="489" t="s">
        <v>25</v>
      </c>
      <c r="C3" s="489" t="s">
        <v>194</v>
      </c>
      <c r="D3" s="489" t="s">
        <v>195</v>
      </c>
      <c r="E3" s="489" t="s">
        <v>196</v>
      </c>
      <c r="F3" s="485"/>
      <c r="G3" s="489" t="s">
        <v>26</v>
      </c>
      <c r="H3" s="485"/>
      <c r="I3" s="485"/>
      <c r="J3" s="489" t="s">
        <v>197</v>
      </c>
      <c r="K3" s="485"/>
      <c r="L3" s="485"/>
      <c r="M3" s="485"/>
      <c r="N3" s="485"/>
      <c r="O3" s="485"/>
      <c r="P3" s="490" t="s">
        <v>27</v>
      </c>
      <c r="Q3" s="219"/>
      <c r="R3" s="427" t="s">
        <v>198</v>
      </c>
      <c r="S3" s="428" t="s">
        <v>199</v>
      </c>
      <c r="T3" s="428"/>
      <c r="U3" s="428"/>
      <c r="V3" s="482" t="s">
        <v>198</v>
      </c>
      <c r="W3" s="483" t="s">
        <v>199</v>
      </c>
      <c r="X3" s="483"/>
      <c r="Y3" s="483"/>
    </row>
    <row r="4" spans="1:25" ht="131.25" x14ac:dyDescent="0.25">
      <c r="A4" s="485"/>
      <c r="B4" s="485"/>
      <c r="C4" s="485"/>
      <c r="D4" s="485"/>
      <c r="E4" s="485"/>
      <c r="F4" s="485"/>
      <c r="G4" s="288" t="s">
        <v>200</v>
      </c>
      <c r="H4" s="288" t="s">
        <v>201</v>
      </c>
      <c r="I4" s="288" t="s">
        <v>202</v>
      </c>
      <c r="J4" s="288" t="s">
        <v>203</v>
      </c>
      <c r="K4" s="288" t="s">
        <v>28</v>
      </c>
      <c r="L4" s="288" t="s">
        <v>29</v>
      </c>
      <c r="M4" s="288" t="s">
        <v>30</v>
      </c>
      <c r="N4" s="288" t="s">
        <v>204</v>
      </c>
      <c r="O4" s="288" t="s">
        <v>205</v>
      </c>
      <c r="P4" s="491"/>
      <c r="Q4" s="220"/>
      <c r="R4" s="427"/>
      <c r="S4" s="36" t="s">
        <v>206</v>
      </c>
      <c r="T4" s="36" t="s">
        <v>201</v>
      </c>
      <c r="U4" s="36" t="s">
        <v>202</v>
      </c>
      <c r="V4" s="482"/>
      <c r="W4" s="296" t="s">
        <v>330</v>
      </c>
      <c r="X4" s="296" t="s">
        <v>201</v>
      </c>
      <c r="Y4" s="296" t="s">
        <v>202</v>
      </c>
    </row>
    <row r="5" spans="1:25" ht="18.75" x14ac:dyDescent="0.25">
      <c r="A5" s="289" t="s">
        <v>164</v>
      </c>
      <c r="B5" s="289" t="s">
        <v>165</v>
      </c>
      <c r="C5" s="289" t="s">
        <v>166</v>
      </c>
      <c r="D5" s="289" t="s">
        <v>167</v>
      </c>
      <c r="E5" s="484" t="s">
        <v>168</v>
      </c>
      <c r="F5" s="485"/>
      <c r="G5" s="289" t="s">
        <v>169</v>
      </c>
      <c r="H5" s="289" t="s">
        <v>170</v>
      </c>
      <c r="I5" s="289" t="s">
        <v>171</v>
      </c>
      <c r="J5" s="289" t="s">
        <v>172</v>
      </c>
      <c r="K5" s="289" t="s">
        <v>173</v>
      </c>
      <c r="L5" s="289" t="s">
        <v>174</v>
      </c>
      <c r="M5" s="289" t="s">
        <v>175</v>
      </c>
      <c r="N5" s="289" t="s">
        <v>176</v>
      </c>
      <c r="O5" s="289" t="s">
        <v>177</v>
      </c>
      <c r="P5" s="289" t="s">
        <v>178</v>
      </c>
      <c r="Q5" s="221"/>
      <c r="R5" s="289" t="s">
        <v>179</v>
      </c>
      <c r="S5" s="289" t="s">
        <v>180</v>
      </c>
      <c r="T5" s="289" t="s">
        <v>181</v>
      </c>
      <c r="U5" s="289" t="s">
        <v>182</v>
      </c>
      <c r="V5" s="297" t="s">
        <v>179</v>
      </c>
      <c r="W5" s="297" t="s">
        <v>180</v>
      </c>
      <c r="X5" s="297" t="s">
        <v>181</v>
      </c>
      <c r="Y5" s="297" t="s">
        <v>182</v>
      </c>
    </row>
    <row r="6" spans="1:25" ht="18.75" x14ac:dyDescent="0.25">
      <c r="A6" s="397" t="s">
        <v>31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186"/>
      <c r="R6" s="286"/>
      <c r="S6" s="286"/>
      <c r="T6" s="286"/>
      <c r="U6" s="286"/>
      <c r="V6" s="298"/>
      <c r="W6" s="298"/>
      <c r="X6" s="298"/>
      <c r="Y6" s="298"/>
    </row>
    <row r="7" spans="1:25" ht="75" x14ac:dyDescent="0.25">
      <c r="A7" s="390">
        <v>1</v>
      </c>
      <c r="B7" s="6" t="s">
        <v>207</v>
      </c>
      <c r="C7" s="436" t="s">
        <v>33</v>
      </c>
      <c r="D7" s="283" t="s">
        <v>35</v>
      </c>
      <c r="E7" s="436" t="s">
        <v>208</v>
      </c>
      <c r="F7" s="436"/>
      <c r="G7" s="436" t="s">
        <v>40</v>
      </c>
      <c r="H7" s="436" t="s">
        <v>37</v>
      </c>
      <c r="I7" s="436" t="s">
        <v>209</v>
      </c>
      <c r="J7" s="7"/>
      <c r="K7" s="8"/>
      <c r="L7" s="9"/>
      <c r="M7" s="9">
        <v>30111.017</v>
      </c>
      <c r="N7" s="9"/>
      <c r="O7" s="285">
        <f>J7+K7+L7+M7+N7</f>
        <v>30111.017</v>
      </c>
      <c r="P7" s="283" t="s">
        <v>210</v>
      </c>
      <c r="Q7" s="187"/>
      <c r="R7" s="286"/>
      <c r="S7" s="286"/>
      <c r="T7" s="286"/>
      <c r="U7" s="286"/>
      <c r="V7" s="298"/>
      <c r="W7" s="298"/>
      <c r="X7" s="298"/>
      <c r="Y7" s="298"/>
    </row>
    <row r="8" spans="1:25" ht="18.75" x14ac:dyDescent="0.25">
      <c r="A8" s="390"/>
      <c r="B8" s="412" t="s">
        <v>211</v>
      </c>
      <c r="C8" s="436"/>
      <c r="D8" s="407" t="s">
        <v>39</v>
      </c>
      <c r="E8" s="436"/>
      <c r="F8" s="436"/>
      <c r="G8" s="436"/>
      <c r="H8" s="436"/>
      <c r="I8" s="436"/>
      <c r="J8" s="405"/>
      <c r="K8" s="405"/>
      <c r="L8" s="405"/>
      <c r="M8" s="481">
        <v>316.76400000000001</v>
      </c>
      <c r="N8" s="405"/>
      <c r="O8" s="423">
        <f t="shared" ref="O8:O35" si="0">J8+K8+L8+M8+N8</f>
        <v>316.76400000000001</v>
      </c>
      <c r="P8" s="390"/>
      <c r="Q8" s="188"/>
      <c r="R8" s="39"/>
      <c r="S8" s="40"/>
      <c r="T8" s="40"/>
      <c r="U8" s="40"/>
      <c r="V8" s="299"/>
      <c r="W8" s="300"/>
      <c r="X8" s="300"/>
      <c r="Y8" s="300"/>
    </row>
    <row r="9" spans="1:25" ht="18.75" x14ac:dyDescent="0.25">
      <c r="A9" s="390"/>
      <c r="B9" s="412"/>
      <c r="C9" s="436"/>
      <c r="D9" s="407"/>
      <c r="E9" s="436"/>
      <c r="F9" s="436"/>
      <c r="G9" s="436"/>
      <c r="H9" s="436"/>
      <c r="I9" s="436"/>
      <c r="J9" s="405"/>
      <c r="K9" s="405"/>
      <c r="L9" s="405"/>
      <c r="M9" s="481"/>
      <c r="N9" s="405"/>
      <c r="O9" s="423"/>
      <c r="P9" s="390"/>
      <c r="Q9" s="188"/>
      <c r="R9" s="39"/>
      <c r="S9" s="40"/>
      <c r="T9" s="40"/>
      <c r="U9" s="40"/>
      <c r="V9" s="299"/>
      <c r="W9" s="300"/>
      <c r="X9" s="300"/>
      <c r="Y9" s="300"/>
    </row>
    <row r="10" spans="1:25" ht="18.75" x14ac:dyDescent="0.25">
      <c r="A10" s="390"/>
      <c r="B10" s="406" t="s">
        <v>212</v>
      </c>
      <c r="C10" s="436"/>
      <c r="D10" s="407" t="s">
        <v>39</v>
      </c>
      <c r="E10" s="436"/>
      <c r="F10" s="436"/>
      <c r="G10" s="436"/>
      <c r="H10" s="436"/>
      <c r="I10" s="436"/>
      <c r="J10" s="405"/>
      <c r="K10" s="405"/>
      <c r="L10" s="405"/>
      <c r="M10" s="481">
        <v>302.54180000000002</v>
      </c>
      <c r="N10" s="405"/>
      <c r="O10" s="423">
        <f t="shared" si="0"/>
        <v>302.54180000000002</v>
      </c>
      <c r="P10" s="390"/>
      <c r="Q10" s="188"/>
      <c r="R10" s="39"/>
      <c r="S10" s="40"/>
      <c r="T10" s="40"/>
      <c r="U10" s="40"/>
      <c r="V10" s="299"/>
      <c r="W10" s="300"/>
      <c r="X10" s="300"/>
      <c r="Y10" s="300"/>
    </row>
    <row r="11" spans="1:25" ht="18.75" x14ac:dyDescent="0.25">
      <c r="A11" s="390"/>
      <c r="B11" s="406"/>
      <c r="C11" s="436"/>
      <c r="D11" s="407"/>
      <c r="E11" s="436"/>
      <c r="F11" s="436"/>
      <c r="G11" s="436"/>
      <c r="H11" s="436"/>
      <c r="I11" s="436"/>
      <c r="J11" s="405"/>
      <c r="K11" s="405"/>
      <c r="L11" s="405"/>
      <c r="M11" s="481"/>
      <c r="N11" s="405"/>
      <c r="O11" s="423"/>
      <c r="P11" s="390"/>
      <c r="Q11" s="188"/>
      <c r="R11" s="39"/>
      <c r="S11" s="40"/>
      <c r="T11" s="40"/>
      <c r="U11" s="40"/>
      <c r="V11" s="299"/>
      <c r="W11" s="300"/>
      <c r="X11" s="300"/>
      <c r="Y11" s="300"/>
    </row>
    <row r="12" spans="1:25" ht="18.75" x14ac:dyDescent="0.25">
      <c r="A12" s="390"/>
      <c r="B12" s="409" t="s">
        <v>213</v>
      </c>
      <c r="C12" s="436"/>
      <c r="D12" s="407" t="s">
        <v>39</v>
      </c>
      <c r="E12" s="436"/>
      <c r="F12" s="436"/>
      <c r="G12" s="436"/>
      <c r="H12" s="436"/>
      <c r="I12" s="436"/>
      <c r="J12" s="405"/>
      <c r="K12" s="405"/>
      <c r="L12" s="405"/>
      <c r="M12" s="481">
        <v>151.172</v>
      </c>
      <c r="N12" s="405"/>
      <c r="O12" s="423">
        <f t="shared" si="0"/>
        <v>151.172</v>
      </c>
      <c r="P12" s="390"/>
      <c r="Q12" s="188"/>
      <c r="R12" s="39"/>
      <c r="S12" s="40"/>
      <c r="T12" s="40"/>
      <c r="U12" s="40"/>
      <c r="V12" s="299"/>
      <c r="W12" s="300"/>
      <c r="X12" s="300"/>
      <c r="Y12" s="300"/>
    </row>
    <row r="13" spans="1:25" ht="18.75" x14ac:dyDescent="0.25">
      <c r="A13" s="390"/>
      <c r="B13" s="409"/>
      <c r="C13" s="436"/>
      <c r="D13" s="407"/>
      <c r="E13" s="436"/>
      <c r="F13" s="436"/>
      <c r="G13" s="436"/>
      <c r="H13" s="436"/>
      <c r="I13" s="436"/>
      <c r="J13" s="405"/>
      <c r="K13" s="405"/>
      <c r="L13" s="405"/>
      <c r="M13" s="481"/>
      <c r="N13" s="405"/>
      <c r="O13" s="423"/>
      <c r="P13" s="390"/>
      <c r="Q13" s="188"/>
      <c r="R13" s="39"/>
      <c r="S13" s="40"/>
      <c r="T13" s="40"/>
      <c r="U13" s="40"/>
      <c r="V13" s="299"/>
      <c r="W13" s="300"/>
      <c r="X13" s="300"/>
      <c r="Y13" s="300"/>
    </row>
    <row r="14" spans="1:25" ht="18.75" x14ac:dyDescent="0.25">
      <c r="A14" s="390"/>
      <c r="B14" s="409" t="s">
        <v>214</v>
      </c>
      <c r="C14" s="436"/>
      <c r="D14" s="407" t="s">
        <v>39</v>
      </c>
      <c r="E14" s="436"/>
      <c r="F14" s="436"/>
      <c r="G14" s="436"/>
      <c r="H14" s="436"/>
      <c r="I14" s="436"/>
      <c r="J14" s="405"/>
      <c r="K14" s="405"/>
      <c r="L14" s="405"/>
      <c r="M14" s="481">
        <v>550.19500000000005</v>
      </c>
      <c r="N14" s="405"/>
      <c r="O14" s="423">
        <f t="shared" si="0"/>
        <v>550.19500000000005</v>
      </c>
      <c r="P14" s="390"/>
      <c r="Q14" s="188"/>
      <c r="R14" s="39"/>
      <c r="S14" s="40"/>
      <c r="T14" s="40"/>
      <c r="U14" s="40"/>
      <c r="V14" s="299"/>
      <c r="W14" s="300"/>
      <c r="X14" s="300"/>
      <c r="Y14" s="300"/>
    </row>
    <row r="15" spans="1:25" ht="18.75" x14ac:dyDescent="0.25">
      <c r="A15" s="390"/>
      <c r="B15" s="409"/>
      <c r="C15" s="436"/>
      <c r="D15" s="407"/>
      <c r="E15" s="436"/>
      <c r="F15" s="436"/>
      <c r="G15" s="436"/>
      <c r="H15" s="436"/>
      <c r="I15" s="436"/>
      <c r="J15" s="405"/>
      <c r="K15" s="405"/>
      <c r="L15" s="405"/>
      <c r="M15" s="481"/>
      <c r="N15" s="405"/>
      <c r="O15" s="423"/>
      <c r="P15" s="390"/>
      <c r="Q15" s="188"/>
      <c r="R15" s="39"/>
      <c r="S15" s="40"/>
      <c r="T15" s="40"/>
      <c r="U15" s="40"/>
      <c r="V15" s="299"/>
      <c r="W15" s="300"/>
      <c r="X15" s="300"/>
      <c r="Y15" s="300"/>
    </row>
    <row r="16" spans="1:25" ht="18.75" x14ac:dyDescent="0.25">
      <c r="A16" s="390"/>
      <c r="B16" s="409" t="s">
        <v>215</v>
      </c>
      <c r="C16" s="436"/>
      <c r="D16" s="407" t="s">
        <v>39</v>
      </c>
      <c r="E16" s="436"/>
      <c r="F16" s="436"/>
      <c r="G16" s="436"/>
      <c r="H16" s="436"/>
      <c r="I16" s="436"/>
      <c r="J16" s="405"/>
      <c r="K16" s="405"/>
      <c r="L16" s="405"/>
      <c r="M16" s="481">
        <v>457.26900000000001</v>
      </c>
      <c r="N16" s="405"/>
      <c r="O16" s="423">
        <f t="shared" si="0"/>
        <v>457.26900000000001</v>
      </c>
      <c r="P16" s="390"/>
      <c r="Q16" s="188"/>
      <c r="R16" s="39"/>
      <c r="S16" s="40"/>
      <c r="T16" s="40"/>
      <c r="U16" s="40"/>
      <c r="V16" s="299"/>
      <c r="W16" s="300"/>
      <c r="X16" s="300"/>
      <c r="Y16" s="300"/>
    </row>
    <row r="17" spans="1:25" ht="18.75" x14ac:dyDescent="0.25">
      <c r="A17" s="390"/>
      <c r="B17" s="409"/>
      <c r="C17" s="436"/>
      <c r="D17" s="407"/>
      <c r="E17" s="436"/>
      <c r="F17" s="436"/>
      <c r="G17" s="436"/>
      <c r="H17" s="436"/>
      <c r="I17" s="436"/>
      <c r="J17" s="405"/>
      <c r="K17" s="405"/>
      <c r="L17" s="405"/>
      <c r="M17" s="481"/>
      <c r="N17" s="405"/>
      <c r="O17" s="423"/>
      <c r="P17" s="390"/>
      <c r="Q17" s="188"/>
      <c r="R17" s="39"/>
      <c r="S17" s="40"/>
      <c r="T17" s="40"/>
      <c r="U17" s="40"/>
      <c r="V17" s="299"/>
      <c r="W17" s="300"/>
      <c r="X17" s="300"/>
      <c r="Y17" s="300"/>
    </row>
    <row r="18" spans="1:25" ht="18.75" x14ac:dyDescent="0.25">
      <c r="A18" s="390"/>
      <c r="B18" s="406" t="s">
        <v>216</v>
      </c>
      <c r="C18" s="436"/>
      <c r="D18" s="407" t="s">
        <v>39</v>
      </c>
      <c r="E18" s="436"/>
      <c r="F18" s="436"/>
      <c r="G18" s="436"/>
      <c r="H18" s="436"/>
      <c r="I18" s="436"/>
      <c r="J18" s="405"/>
      <c r="K18" s="405"/>
      <c r="L18" s="405"/>
      <c r="M18" s="481">
        <v>85.445000000000007</v>
      </c>
      <c r="N18" s="405"/>
      <c r="O18" s="423">
        <f t="shared" si="0"/>
        <v>85.445000000000007</v>
      </c>
      <c r="P18" s="390"/>
      <c r="Q18" s="188"/>
      <c r="R18" s="39"/>
      <c r="S18" s="40"/>
      <c r="T18" s="40"/>
      <c r="U18" s="40"/>
      <c r="V18" s="299"/>
      <c r="W18" s="300"/>
      <c r="X18" s="300"/>
      <c r="Y18" s="300"/>
    </row>
    <row r="19" spans="1:25" ht="18.75" x14ac:dyDescent="0.25">
      <c r="A19" s="390"/>
      <c r="B19" s="406"/>
      <c r="C19" s="436"/>
      <c r="D19" s="407"/>
      <c r="E19" s="436"/>
      <c r="F19" s="436"/>
      <c r="G19" s="436"/>
      <c r="H19" s="436"/>
      <c r="I19" s="436"/>
      <c r="J19" s="405"/>
      <c r="K19" s="405"/>
      <c r="L19" s="405"/>
      <c r="M19" s="481"/>
      <c r="N19" s="405"/>
      <c r="O19" s="423"/>
      <c r="P19" s="390"/>
      <c r="Q19" s="188"/>
      <c r="R19" s="39"/>
      <c r="S19" s="40"/>
      <c r="T19" s="40"/>
      <c r="U19" s="40"/>
      <c r="V19" s="299"/>
      <c r="W19" s="300"/>
      <c r="X19" s="300"/>
      <c r="Y19" s="300"/>
    </row>
    <row r="20" spans="1:25" ht="18.75" x14ac:dyDescent="0.3">
      <c r="A20" s="390"/>
      <c r="B20" s="282" t="s">
        <v>217</v>
      </c>
      <c r="C20" s="436"/>
      <c r="D20" s="278" t="s">
        <v>39</v>
      </c>
      <c r="E20" s="436"/>
      <c r="F20" s="436"/>
      <c r="G20" s="436"/>
      <c r="H20" s="436"/>
      <c r="I20" s="436"/>
      <c r="J20" s="16"/>
      <c r="K20" s="17"/>
      <c r="L20" s="18"/>
      <c r="M20" s="284">
        <v>12.098800000000001</v>
      </c>
      <c r="N20" s="42"/>
      <c r="O20" s="285">
        <f t="shared" si="0"/>
        <v>12.098800000000001</v>
      </c>
      <c r="P20" s="390"/>
      <c r="Q20" s="188"/>
      <c r="R20" s="39"/>
      <c r="S20" s="40"/>
      <c r="T20" s="40"/>
      <c r="U20" s="40"/>
      <c r="V20" s="299"/>
      <c r="W20" s="300"/>
      <c r="X20" s="300"/>
      <c r="Y20" s="300"/>
    </row>
    <row r="21" spans="1:25" ht="18.75" x14ac:dyDescent="0.3">
      <c r="A21" s="390"/>
      <c r="B21" s="282" t="s">
        <v>331</v>
      </c>
      <c r="C21" s="436"/>
      <c r="D21" s="278" t="s">
        <v>39</v>
      </c>
      <c r="E21" s="436"/>
      <c r="F21" s="436"/>
      <c r="G21" s="436"/>
      <c r="H21" s="436"/>
      <c r="I21" s="436"/>
      <c r="J21" s="16"/>
      <c r="K21" s="17"/>
      <c r="L21" s="18"/>
      <c r="M21" s="284">
        <v>38.844000000000001</v>
      </c>
      <c r="N21" s="42"/>
      <c r="O21" s="285">
        <f t="shared" si="0"/>
        <v>38.844000000000001</v>
      </c>
      <c r="P21" s="390"/>
      <c r="Q21" s="188"/>
      <c r="R21" s="39"/>
      <c r="S21" s="40"/>
      <c r="T21" s="40"/>
      <c r="U21" s="40"/>
      <c r="V21" s="299"/>
      <c r="W21" s="300"/>
      <c r="X21" s="300"/>
      <c r="Y21" s="300"/>
    </row>
    <row r="22" spans="1:25" ht="18.75" x14ac:dyDescent="0.25">
      <c r="A22" s="390"/>
      <c r="B22" s="406" t="s">
        <v>332</v>
      </c>
      <c r="C22" s="436"/>
      <c r="D22" s="407" t="s">
        <v>39</v>
      </c>
      <c r="E22" s="436"/>
      <c r="F22" s="436"/>
      <c r="G22" s="436"/>
      <c r="H22" s="436"/>
      <c r="I22" s="436"/>
      <c r="J22" s="405"/>
      <c r="K22" s="405"/>
      <c r="L22" s="405"/>
      <c r="M22" s="481">
        <v>117.369</v>
      </c>
      <c r="N22" s="405"/>
      <c r="O22" s="423">
        <f t="shared" si="0"/>
        <v>117.369</v>
      </c>
      <c r="P22" s="390"/>
      <c r="Q22" s="188"/>
      <c r="R22" s="39"/>
      <c r="S22" s="40"/>
      <c r="T22" s="40"/>
      <c r="U22" s="40"/>
      <c r="V22" s="299"/>
      <c r="W22" s="300"/>
      <c r="X22" s="300"/>
      <c r="Y22" s="300"/>
    </row>
    <row r="23" spans="1:25" ht="18.75" x14ac:dyDescent="0.25">
      <c r="A23" s="390"/>
      <c r="B23" s="406"/>
      <c r="C23" s="436"/>
      <c r="D23" s="407"/>
      <c r="E23" s="436"/>
      <c r="F23" s="436"/>
      <c r="G23" s="436"/>
      <c r="H23" s="436"/>
      <c r="I23" s="436"/>
      <c r="J23" s="405"/>
      <c r="K23" s="405"/>
      <c r="L23" s="405"/>
      <c r="M23" s="481"/>
      <c r="N23" s="405"/>
      <c r="O23" s="423"/>
      <c r="P23" s="390"/>
      <c r="Q23" s="188"/>
      <c r="R23" s="39"/>
      <c r="S23" s="40"/>
      <c r="T23" s="40"/>
      <c r="U23" s="40"/>
      <c r="V23" s="299"/>
      <c r="W23" s="300"/>
      <c r="X23" s="300"/>
      <c r="Y23" s="300"/>
    </row>
    <row r="24" spans="1:25" ht="37.5" x14ac:dyDescent="0.3">
      <c r="A24" s="390"/>
      <c r="B24" s="282" t="s">
        <v>333</v>
      </c>
      <c r="C24" s="436"/>
      <c r="D24" s="278" t="s">
        <v>39</v>
      </c>
      <c r="E24" s="436"/>
      <c r="F24" s="436"/>
      <c r="G24" s="436"/>
      <c r="H24" s="436"/>
      <c r="I24" s="436"/>
      <c r="J24" s="16"/>
      <c r="K24" s="17"/>
      <c r="L24" s="18"/>
      <c r="M24" s="284">
        <v>51.744</v>
      </c>
      <c r="N24" s="42"/>
      <c r="O24" s="285">
        <f t="shared" si="0"/>
        <v>51.744</v>
      </c>
      <c r="P24" s="390"/>
      <c r="Q24" s="188"/>
      <c r="R24" s="39"/>
      <c r="S24" s="40"/>
      <c r="T24" s="40"/>
      <c r="U24" s="40"/>
      <c r="V24" s="299"/>
      <c r="W24" s="300"/>
      <c r="X24" s="300"/>
      <c r="Y24" s="300"/>
    </row>
    <row r="25" spans="1:25" ht="37.5" x14ac:dyDescent="0.3">
      <c r="A25" s="390"/>
      <c r="B25" s="282" t="s">
        <v>334</v>
      </c>
      <c r="C25" s="436"/>
      <c r="D25" s="278" t="s">
        <v>39</v>
      </c>
      <c r="E25" s="436"/>
      <c r="F25" s="436"/>
      <c r="G25" s="436"/>
      <c r="H25" s="436"/>
      <c r="I25" s="436"/>
      <c r="J25" s="16"/>
      <c r="K25" s="17"/>
      <c r="L25" s="18"/>
      <c r="M25" s="284">
        <v>77.817999999999998</v>
      </c>
      <c r="N25" s="42"/>
      <c r="O25" s="285">
        <f t="shared" si="0"/>
        <v>77.817999999999998</v>
      </c>
      <c r="P25" s="390"/>
      <c r="Q25" s="188"/>
      <c r="R25" s="39"/>
      <c r="S25" s="40"/>
      <c r="T25" s="40"/>
      <c r="U25" s="40"/>
      <c r="V25" s="299"/>
      <c r="W25" s="300"/>
      <c r="X25" s="300"/>
      <c r="Y25" s="300"/>
    </row>
    <row r="26" spans="1:25" ht="18.75" x14ac:dyDescent="0.3">
      <c r="A26" s="390"/>
      <c r="B26" s="282" t="s">
        <v>218</v>
      </c>
      <c r="C26" s="436"/>
      <c r="D26" s="278" t="s">
        <v>39</v>
      </c>
      <c r="E26" s="436"/>
      <c r="F26" s="436"/>
      <c r="G26" s="436"/>
      <c r="H26" s="436"/>
      <c r="I26" s="436"/>
      <c r="J26" s="16"/>
      <c r="K26" s="17"/>
      <c r="L26" s="18"/>
      <c r="M26" s="284">
        <v>108.483</v>
      </c>
      <c r="N26" s="42"/>
      <c r="O26" s="285">
        <f t="shared" si="0"/>
        <v>108.483</v>
      </c>
      <c r="P26" s="390"/>
      <c r="Q26" s="188"/>
      <c r="R26" s="39"/>
      <c r="S26" s="40"/>
      <c r="T26" s="40"/>
      <c r="U26" s="40"/>
      <c r="V26" s="299"/>
      <c r="W26" s="300"/>
      <c r="X26" s="300"/>
      <c r="Y26" s="300"/>
    </row>
    <row r="27" spans="1:25" ht="37.5" x14ac:dyDescent="0.3">
      <c r="A27" s="390"/>
      <c r="B27" s="282" t="s">
        <v>219</v>
      </c>
      <c r="C27" s="436"/>
      <c r="D27" s="278" t="s">
        <v>39</v>
      </c>
      <c r="E27" s="436"/>
      <c r="F27" s="436"/>
      <c r="G27" s="436"/>
      <c r="H27" s="436"/>
      <c r="I27" s="436"/>
      <c r="J27" s="16"/>
      <c r="K27" s="17"/>
      <c r="L27" s="18"/>
      <c r="M27" s="284">
        <v>47</v>
      </c>
      <c r="N27" s="42"/>
      <c r="O27" s="285">
        <f t="shared" si="0"/>
        <v>47</v>
      </c>
      <c r="P27" s="390"/>
      <c r="Q27" s="188"/>
      <c r="R27" s="39"/>
      <c r="S27" s="40"/>
      <c r="T27" s="40"/>
      <c r="U27" s="40"/>
      <c r="V27" s="299"/>
      <c r="W27" s="300"/>
      <c r="X27" s="300"/>
      <c r="Y27" s="300"/>
    </row>
    <row r="28" spans="1:25" ht="18.75" x14ac:dyDescent="0.3">
      <c r="A28" s="390"/>
      <c r="B28" s="406" t="s">
        <v>220</v>
      </c>
      <c r="C28" s="436"/>
      <c r="D28" s="407" t="s">
        <v>39</v>
      </c>
      <c r="E28" s="436"/>
      <c r="F28" s="436"/>
      <c r="G28" s="436"/>
      <c r="H28" s="436"/>
      <c r="I28" s="436"/>
      <c r="J28" s="16"/>
      <c r="K28" s="17"/>
      <c r="L28" s="18"/>
      <c r="M28" s="284">
        <v>20.63</v>
      </c>
      <c r="N28" s="42"/>
      <c r="O28" s="285">
        <f t="shared" si="0"/>
        <v>20.63</v>
      </c>
      <c r="P28" s="390"/>
      <c r="Q28" s="188"/>
      <c r="R28" s="39"/>
      <c r="S28" s="40"/>
      <c r="T28" s="40"/>
      <c r="U28" s="40"/>
      <c r="V28" s="299"/>
      <c r="W28" s="300"/>
      <c r="X28" s="300"/>
      <c r="Y28" s="300"/>
    </row>
    <row r="29" spans="1:25" ht="18.75" x14ac:dyDescent="0.3">
      <c r="A29" s="390"/>
      <c r="B29" s="406"/>
      <c r="C29" s="436"/>
      <c r="D29" s="407"/>
      <c r="E29" s="436"/>
      <c r="F29" s="436"/>
      <c r="G29" s="436"/>
      <c r="H29" s="436"/>
      <c r="I29" s="436"/>
      <c r="J29" s="16"/>
      <c r="K29" s="17"/>
      <c r="L29" s="18"/>
      <c r="M29" s="284">
        <v>4.1379999999999999</v>
      </c>
      <c r="N29" s="42"/>
      <c r="O29" s="285">
        <f t="shared" si="0"/>
        <v>4.1379999999999999</v>
      </c>
      <c r="P29" s="390"/>
      <c r="Q29" s="188"/>
      <c r="R29" s="39"/>
      <c r="S29" s="40"/>
      <c r="T29" s="40"/>
      <c r="U29" s="40"/>
      <c r="V29" s="299"/>
      <c r="W29" s="300"/>
      <c r="X29" s="300"/>
      <c r="Y29" s="300"/>
    </row>
    <row r="30" spans="1:25" ht="18.75" x14ac:dyDescent="0.3">
      <c r="A30" s="390"/>
      <c r="B30" s="137" t="s">
        <v>221</v>
      </c>
      <c r="C30" s="436"/>
      <c r="D30" s="278" t="s">
        <v>39</v>
      </c>
      <c r="E30" s="436"/>
      <c r="F30" s="436"/>
      <c r="G30" s="436"/>
      <c r="H30" s="436"/>
      <c r="I30" s="436"/>
      <c r="J30" s="16"/>
      <c r="K30" s="17"/>
      <c r="L30" s="18"/>
      <c r="M30" s="284">
        <v>629.52099999999996</v>
      </c>
      <c r="N30" s="42"/>
      <c r="O30" s="285">
        <f t="shared" si="0"/>
        <v>629.52099999999996</v>
      </c>
      <c r="P30" s="390"/>
      <c r="Q30" s="188"/>
      <c r="R30" s="39"/>
      <c r="S30" s="40"/>
      <c r="T30" s="40"/>
      <c r="U30" s="40"/>
      <c r="V30" s="299"/>
      <c r="W30" s="300"/>
      <c r="X30" s="300"/>
      <c r="Y30" s="300"/>
    </row>
    <row r="31" spans="1:25" ht="18.75" x14ac:dyDescent="0.3">
      <c r="A31" s="390"/>
      <c r="B31" s="282" t="s">
        <v>222</v>
      </c>
      <c r="C31" s="436"/>
      <c r="D31" s="278" t="s">
        <v>39</v>
      </c>
      <c r="E31" s="436"/>
      <c r="F31" s="436"/>
      <c r="G31" s="436"/>
      <c r="H31" s="436"/>
      <c r="I31" s="436"/>
      <c r="J31" s="16"/>
      <c r="K31" s="17"/>
      <c r="L31" s="18"/>
      <c r="M31" s="284">
        <v>567.39700000000005</v>
      </c>
      <c r="N31" s="42"/>
      <c r="O31" s="285">
        <f t="shared" si="0"/>
        <v>567.39700000000005</v>
      </c>
      <c r="P31" s="390"/>
      <c r="Q31" s="188"/>
      <c r="R31" s="39"/>
      <c r="S31" s="40"/>
      <c r="T31" s="40"/>
      <c r="U31" s="40"/>
      <c r="V31" s="299"/>
      <c r="W31" s="300"/>
      <c r="X31" s="300"/>
      <c r="Y31" s="300"/>
    </row>
    <row r="32" spans="1:25" ht="37.5" x14ac:dyDescent="0.3">
      <c r="A32" s="390"/>
      <c r="B32" s="282" t="s">
        <v>223</v>
      </c>
      <c r="C32" s="436"/>
      <c r="D32" s="278" t="s">
        <v>39</v>
      </c>
      <c r="E32" s="436"/>
      <c r="F32" s="436"/>
      <c r="G32" s="436"/>
      <c r="H32" s="436"/>
      <c r="I32" s="436"/>
      <c r="J32" s="16"/>
      <c r="K32" s="17"/>
      <c r="L32" s="18"/>
      <c r="M32" s="284">
        <v>502.48</v>
      </c>
      <c r="N32" s="42"/>
      <c r="O32" s="285">
        <f t="shared" si="0"/>
        <v>502.48</v>
      </c>
      <c r="P32" s="390"/>
      <c r="Q32" s="188"/>
      <c r="R32" s="39"/>
      <c r="S32" s="40"/>
      <c r="T32" s="40"/>
      <c r="U32" s="40"/>
      <c r="V32" s="299"/>
      <c r="W32" s="300"/>
      <c r="X32" s="300"/>
      <c r="Y32" s="300"/>
    </row>
    <row r="33" spans="1:25" ht="18.75" x14ac:dyDescent="0.3">
      <c r="A33" s="390"/>
      <c r="B33" s="282" t="s">
        <v>224</v>
      </c>
      <c r="C33" s="436"/>
      <c r="D33" s="278" t="s">
        <v>39</v>
      </c>
      <c r="E33" s="436"/>
      <c r="F33" s="436"/>
      <c r="G33" s="436"/>
      <c r="H33" s="436"/>
      <c r="I33" s="436"/>
      <c r="J33" s="16"/>
      <c r="K33" s="17"/>
      <c r="L33" s="18"/>
      <c r="M33" s="284">
        <v>498.59</v>
      </c>
      <c r="N33" s="42"/>
      <c r="O33" s="285">
        <f t="shared" si="0"/>
        <v>498.59</v>
      </c>
      <c r="P33" s="390"/>
      <c r="Q33" s="188"/>
      <c r="R33" s="39"/>
      <c r="S33" s="40"/>
      <c r="T33" s="40"/>
      <c r="U33" s="40"/>
      <c r="V33" s="299"/>
      <c r="W33" s="300"/>
      <c r="X33" s="300"/>
      <c r="Y33" s="300"/>
    </row>
    <row r="34" spans="1:25" ht="18.75" x14ac:dyDescent="0.25">
      <c r="A34" s="419">
        <v>19</v>
      </c>
      <c r="B34" s="419"/>
      <c r="C34" s="399" t="s">
        <v>32</v>
      </c>
      <c r="D34" s="399"/>
      <c r="E34" s="399"/>
      <c r="F34" s="399"/>
      <c r="G34" s="43"/>
      <c r="H34" s="43"/>
      <c r="I34" s="43"/>
      <c r="J34" s="44"/>
      <c r="K34" s="45"/>
      <c r="L34" s="45"/>
      <c r="M34" s="45">
        <f>M7</f>
        <v>30111.017</v>
      </c>
      <c r="N34" s="45"/>
      <c r="O34" s="45">
        <f t="shared" ref="O34" si="1">M34</f>
        <v>30111.017</v>
      </c>
      <c r="P34" s="46"/>
      <c r="Q34" s="189"/>
      <c r="R34" s="39"/>
      <c r="S34" s="40"/>
      <c r="T34" s="40"/>
      <c r="U34" s="40"/>
      <c r="V34" s="299"/>
      <c r="W34" s="300"/>
      <c r="X34" s="300"/>
      <c r="Y34" s="300"/>
    </row>
    <row r="35" spans="1:25" ht="75" x14ac:dyDescent="0.3">
      <c r="A35" s="277">
        <v>2</v>
      </c>
      <c r="B35" s="47" t="s">
        <v>225</v>
      </c>
      <c r="C35" s="1" t="s">
        <v>365</v>
      </c>
      <c r="D35" s="1" t="s">
        <v>35</v>
      </c>
      <c r="E35" s="404" t="s">
        <v>226</v>
      </c>
      <c r="F35" s="404"/>
      <c r="G35" s="48" t="s">
        <v>37</v>
      </c>
      <c r="H35" s="48" t="s">
        <v>227</v>
      </c>
      <c r="I35" s="48" t="s">
        <v>227</v>
      </c>
      <c r="J35" s="284">
        <v>114.932</v>
      </c>
      <c r="K35" s="284">
        <v>117.535</v>
      </c>
      <c r="L35" s="284">
        <v>148.11199999999999</v>
      </c>
      <c r="M35" s="49"/>
      <c r="N35" s="50"/>
      <c r="O35" s="285">
        <f t="shared" si="0"/>
        <v>380.57899999999995</v>
      </c>
      <c r="P35" s="281" t="s">
        <v>228</v>
      </c>
      <c r="Q35" s="222"/>
      <c r="R35" s="286"/>
      <c r="S35" s="286"/>
      <c r="T35" s="286"/>
      <c r="U35" s="286"/>
      <c r="V35" s="298"/>
      <c r="W35" s="298"/>
      <c r="X35" s="298"/>
      <c r="Y35" s="298"/>
    </row>
    <row r="36" spans="1:25" ht="18.75" x14ac:dyDescent="0.3">
      <c r="A36" s="367">
        <v>1</v>
      </c>
      <c r="B36" s="368"/>
      <c r="C36" s="399" t="s">
        <v>32</v>
      </c>
      <c r="D36" s="336"/>
      <c r="E36" s="336"/>
      <c r="F36" s="336"/>
      <c r="G36" s="51" t="s">
        <v>0</v>
      </c>
      <c r="H36" s="51" t="s">
        <v>0</v>
      </c>
      <c r="I36" s="51" t="s">
        <v>0</v>
      </c>
      <c r="J36" s="52">
        <f>J35</f>
        <v>114.932</v>
      </c>
      <c r="K36" s="52">
        <f>K35</f>
        <v>117.535</v>
      </c>
      <c r="L36" s="52">
        <f>L35</f>
        <v>148.11199999999999</v>
      </c>
      <c r="M36" s="52"/>
      <c r="N36" s="53"/>
      <c r="O36" s="52">
        <f>O35</f>
        <v>380.57899999999995</v>
      </c>
      <c r="P36" s="54" t="s">
        <v>0</v>
      </c>
      <c r="Q36" s="223"/>
      <c r="R36" s="286"/>
      <c r="S36" s="286"/>
      <c r="T36" s="286"/>
      <c r="U36" s="286"/>
      <c r="V36" s="298"/>
      <c r="W36" s="298"/>
      <c r="X36" s="298"/>
      <c r="Y36" s="298"/>
    </row>
    <row r="37" spans="1:25" ht="47.25" customHeight="1" x14ac:dyDescent="0.25">
      <c r="A37" s="331">
        <v>3</v>
      </c>
      <c r="B37" s="282" t="s">
        <v>335</v>
      </c>
      <c r="C37" s="270" t="s">
        <v>33</v>
      </c>
      <c r="D37" s="277" t="s">
        <v>35</v>
      </c>
      <c r="E37" s="329" t="s">
        <v>336</v>
      </c>
      <c r="F37" s="339"/>
      <c r="G37" s="437" t="s">
        <v>232</v>
      </c>
      <c r="H37" s="437" t="s">
        <v>233</v>
      </c>
      <c r="I37" s="437" t="s">
        <v>234</v>
      </c>
      <c r="J37" s="180"/>
      <c r="K37" s="95"/>
      <c r="L37" s="95">
        <v>8999.5576999999994</v>
      </c>
      <c r="M37" s="59">
        <v>10976.010000000002</v>
      </c>
      <c r="N37" s="95"/>
      <c r="O37" s="181">
        <f>J37+K37+L37+M37+N37</f>
        <v>19975.5677</v>
      </c>
      <c r="P37" s="270" t="s">
        <v>36</v>
      </c>
      <c r="Q37" s="224">
        <v>2020</v>
      </c>
      <c r="R37" s="286" t="s">
        <v>235</v>
      </c>
      <c r="S37" s="286" t="s">
        <v>231</v>
      </c>
      <c r="T37" s="286">
        <v>1</v>
      </c>
      <c r="U37" s="286" t="s">
        <v>231</v>
      </c>
      <c r="V37" s="298" t="s">
        <v>235</v>
      </c>
      <c r="W37" s="298" t="s">
        <v>231</v>
      </c>
      <c r="X37" s="298">
        <v>1</v>
      </c>
      <c r="Y37" s="298" t="s">
        <v>337</v>
      </c>
    </row>
    <row r="38" spans="1:25" ht="56.25" customHeight="1" x14ac:dyDescent="0.25">
      <c r="A38" s="332"/>
      <c r="B38" s="137" t="s">
        <v>338</v>
      </c>
      <c r="C38" s="331" t="s">
        <v>33</v>
      </c>
      <c r="D38" s="277" t="s">
        <v>35</v>
      </c>
      <c r="E38" s="479"/>
      <c r="F38" s="480"/>
      <c r="G38" s="438"/>
      <c r="H38" s="438"/>
      <c r="I38" s="438"/>
      <c r="J38" s="180"/>
      <c r="K38" s="95"/>
      <c r="L38" s="95"/>
      <c r="M38" s="59">
        <v>191.006</v>
      </c>
      <c r="N38" s="95"/>
      <c r="O38" s="181">
        <f t="shared" ref="O38:O39" si="2">J38+K38+L38+M38+N38</f>
        <v>191.006</v>
      </c>
      <c r="P38" s="270"/>
      <c r="Q38" s="224"/>
      <c r="R38" s="286"/>
      <c r="S38" s="286"/>
      <c r="T38" s="286"/>
      <c r="U38" s="286"/>
      <c r="V38" s="298"/>
      <c r="W38" s="298"/>
      <c r="X38" s="298"/>
      <c r="Y38" s="298"/>
    </row>
    <row r="39" spans="1:25" ht="45.75" customHeight="1" x14ac:dyDescent="0.25">
      <c r="A39" s="333"/>
      <c r="B39" s="137" t="s">
        <v>339</v>
      </c>
      <c r="C39" s="333"/>
      <c r="D39" s="277" t="s">
        <v>39</v>
      </c>
      <c r="E39" s="330"/>
      <c r="F39" s="340"/>
      <c r="G39" s="439"/>
      <c r="H39" s="439"/>
      <c r="I39" s="439"/>
      <c r="J39" s="180"/>
      <c r="K39" s="95"/>
      <c r="L39" s="95"/>
      <c r="M39" s="59">
        <v>0.25</v>
      </c>
      <c r="N39" s="95"/>
      <c r="O39" s="181">
        <f t="shared" si="2"/>
        <v>0.25</v>
      </c>
      <c r="P39" s="270"/>
      <c r="Q39" s="224"/>
      <c r="R39" s="286"/>
      <c r="S39" s="286"/>
      <c r="T39" s="286"/>
      <c r="U39" s="286"/>
      <c r="V39" s="298"/>
      <c r="W39" s="298"/>
      <c r="X39" s="298"/>
      <c r="Y39" s="298"/>
    </row>
    <row r="40" spans="1:25" ht="18.75" x14ac:dyDescent="0.25">
      <c r="A40" s="368">
        <v>3</v>
      </c>
      <c r="B40" s="368"/>
      <c r="C40" s="399" t="s">
        <v>32</v>
      </c>
      <c r="D40" s="399"/>
      <c r="E40" s="399"/>
      <c r="F40" s="399"/>
      <c r="G40" s="51"/>
      <c r="H40" s="51"/>
      <c r="I40" s="51"/>
      <c r="J40" s="275"/>
      <c r="K40" s="52"/>
      <c r="L40" s="52">
        <f t="shared" ref="L40" si="3">SUM(L37:L39)</f>
        <v>8999.5576999999994</v>
      </c>
      <c r="M40" s="52">
        <f>SUM(M37:M39)</f>
        <v>11167.266000000001</v>
      </c>
      <c r="N40" s="52"/>
      <c r="O40" s="52">
        <f t="shared" ref="O40" si="4">SUM(O37:O39)</f>
        <v>20166.823700000001</v>
      </c>
      <c r="P40" s="54"/>
      <c r="Q40" s="223"/>
      <c r="R40" s="286"/>
      <c r="S40" s="286"/>
      <c r="T40" s="286"/>
      <c r="U40" s="286"/>
      <c r="V40" s="298"/>
      <c r="W40" s="298"/>
      <c r="X40" s="298"/>
      <c r="Y40" s="298"/>
    </row>
    <row r="41" spans="1:25" ht="18.75" x14ac:dyDescent="0.25">
      <c r="A41" s="346">
        <v>4</v>
      </c>
      <c r="B41" s="301" t="s">
        <v>207</v>
      </c>
      <c r="C41" s="346" t="s">
        <v>48</v>
      </c>
      <c r="D41" s="354" t="s">
        <v>35</v>
      </c>
      <c r="E41" s="354" t="s">
        <v>340</v>
      </c>
      <c r="F41" s="354"/>
      <c r="G41" s="345" t="s">
        <v>234</v>
      </c>
      <c r="H41" s="345" t="s">
        <v>236</v>
      </c>
      <c r="I41" s="345" t="s">
        <v>236</v>
      </c>
      <c r="J41" s="68"/>
      <c r="K41" s="69"/>
      <c r="L41" s="70"/>
      <c r="M41" s="71"/>
      <c r="N41" s="71"/>
      <c r="O41" s="285"/>
      <c r="P41" s="346" t="s">
        <v>36</v>
      </c>
      <c r="Q41" s="224">
        <v>2020</v>
      </c>
      <c r="R41" s="424" t="s">
        <v>237</v>
      </c>
      <c r="S41" s="424" t="s">
        <v>238</v>
      </c>
      <c r="T41" s="424">
        <v>1.5</v>
      </c>
      <c r="U41" s="424" t="s">
        <v>239</v>
      </c>
      <c r="V41" s="477" t="s">
        <v>237</v>
      </c>
      <c r="W41" s="477" t="s">
        <v>238</v>
      </c>
      <c r="X41" s="477">
        <v>1.5</v>
      </c>
      <c r="Y41" s="477" t="s">
        <v>341</v>
      </c>
    </row>
    <row r="42" spans="1:25" ht="18.75" x14ac:dyDescent="0.25">
      <c r="A42" s="346"/>
      <c r="B42" s="302" t="s">
        <v>240</v>
      </c>
      <c r="C42" s="346"/>
      <c r="D42" s="354"/>
      <c r="E42" s="354"/>
      <c r="F42" s="354"/>
      <c r="G42" s="345"/>
      <c r="H42" s="345"/>
      <c r="I42" s="345"/>
      <c r="J42" s="75">
        <v>212.684</v>
      </c>
      <c r="K42" s="75">
        <v>225.304</v>
      </c>
      <c r="L42" s="59">
        <v>289.375</v>
      </c>
      <c r="M42" s="77">
        <v>354.00799999999998</v>
      </c>
      <c r="N42" s="71"/>
      <c r="O42" s="285">
        <f t="shared" ref="O42:O53" si="5">J42+K42+L42+M42+N42</f>
        <v>1081.3710000000001</v>
      </c>
      <c r="P42" s="346"/>
      <c r="Q42" s="224"/>
      <c r="R42" s="425"/>
      <c r="S42" s="425"/>
      <c r="T42" s="425"/>
      <c r="U42" s="425"/>
      <c r="V42" s="477"/>
      <c r="W42" s="477"/>
      <c r="X42" s="477"/>
      <c r="Y42" s="477"/>
    </row>
    <row r="43" spans="1:25" ht="18.75" x14ac:dyDescent="0.25">
      <c r="A43" s="346"/>
      <c r="B43" s="302" t="s">
        <v>241</v>
      </c>
      <c r="C43" s="346"/>
      <c r="D43" s="354"/>
      <c r="E43" s="354"/>
      <c r="F43" s="354"/>
      <c r="G43" s="345"/>
      <c r="H43" s="345"/>
      <c r="I43" s="345"/>
      <c r="J43" s="75">
        <v>210.935</v>
      </c>
      <c r="K43" s="75">
        <v>222.983</v>
      </c>
      <c r="L43" s="59">
        <v>233.02000100000001</v>
      </c>
      <c r="M43" s="77">
        <v>231.33699999999999</v>
      </c>
      <c r="N43" s="71"/>
      <c r="O43" s="285">
        <f t="shared" si="5"/>
        <v>898.27500099999997</v>
      </c>
      <c r="P43" s="346"/>
      <c r="Q43" s="224"/>
      <c r="R43" s="425"/>
      <c r="S43" s="425"/>
      <c r="T43" s="425"/>
      <c r="U43" s="425"/>
      <c r="V43" s="477"/>
      <c r="W43" s="477"/>
      <c r="X43" s="477"/>
      <c r="Y43" s="477"/>
    </row>
    <row r="44" spans="1:25" ht="18.75" x14ac:dyDescent="0.25">
      <c r="A44" s="346"/>
      <c r="B44" s="302" t="s">
        <v>242</v>
      </c>
      <c r="C44" s="346"/>
      <c r="D44" s="354"/>
      <c r="E44" s="354"/>
      <c r="F44" s="354"/>
      <c r="G44" s="345"/>
      <c r="H44" s="345"/>
      <c r="I44" s="345"/>
      <c r="J44" s="75">
        <v>245.57300000000001</v>
      </c>
      <c r="K44" s="75">
        <v>209.374</v>
      </c>
      <c r="L44" s="59">
        <v>442.03899999999999</v>
      </c>
      <c r="M44" s="77">
        <v>410.548</v>
      </c>
      <c r="N44" s="71"/>
      <c r="O44" s="285">
        <f t="shared" si="5"/>
        <v>1307.5340000000001</v>
      </c>
      <c r="P44" s="346"/>
      <c r="Q44" s="224"/>
      <c r="R44" s="425"/>
      <c r="S44" s="425"/>
      <c r="T44" s="425"/>
      <c r="U44" s="425"/>
      <c r="V44" s="477"/>
      <c r="W44" s="477"/>
      <c r="X44" s="477"/>
      <c r="Y44" s="477"/>
    </row>
    <row r="45" spans="1:25" ht="18.75" x14ac:dyDescent="0.25">
      <c r="A45" s="346"/>
      <c r="B45" s="303" t="s">
        <v>243</v>
      </c>
      <c r="C45" s="346"/>
      <c r="D45" s="354"/>
      <c r="E45" s="354"/>
      <c r="F45" s="354"/>
      <c r="G45" s="345"/>
      <c r="H45" s="345"/>
      <c r="I45" s="345"/>
      <c r="J45" s="75">
        <v>74.52</v>
      </c>
      <c r="K45" s="75">
        <v>97.021000000000001</v>
      </c>
      <c r="L45" s="59">
        <v>313.62</v>
      </c>
      <c r="M45" s="77">
        <v>221.96199999999999</v>
      </c>
      <c r="N45" s="71"/>
      <c r="O45" s="285">
        <f t="shared" si="5"/>
        <v>707.12300000000005</v>
      </c>
      <c r="P45" s="346"/>
      <c r="Q45" s="224"/>
      <c r="R45" s="425"/>
      <c r="S45" s="425"/>
      <c r="T45" s="425"/>
      <c r="U45" s="425"/>
      <c r="V45" s="477"/>
      <c r="W45" s="477"/>
      <c r="X45" s="477"/>
      <c r="Y45" s="477"/>
    </row>
    <row r="46" spans="1:25" ht="18.75" x14ac:dyDescent="0.25">
      <c r="A46" s="346"/>
      <c r="B46" s="303" t="s">
        <v>244</v>
      </c>
      <c r="C46" s="346"/>
      <c r="D46" s="354"/>
      <c r="E46" s="354"/>
      <c r="F46" s="354"/>
      <c r="G46" s="345"/>
      <c r="H46" s="345"/>
      <c r="I46" s="345"/>
      <c r="J46" s="75">
        <v>100.03</v>
      </c>
      <c r="K46" s="75">
        <v>23.704000000000001</v>
      </c>
      <c r="L46" s="59">
        <v>241.43100000000001</v>
      </c>
      <c r="M46" s="77">
        <v>343.48399999999998</v>
      </c>
      <c r="N46" s="71"/>
      <c r="O46" s="285">
        <f t="shared" si="5"/>
        <v>708.649</v>
      </c>
      <c r="P46" s="346"/>
      <c r="Q46" s="224"/>
      <c r="R46" s="425"/>
      <c r="S46" s="425"/>
      <c r="T46" s="425"/>
      <c r="U46" s="425"/>
      <c r="V46" s="477"/>
      <c r="W46" s="477"/>
      <c r="X46" s="477"/>
      <c r="Y46" s="477"/>
    </row>
    <row r="47" spans="1:25" ht="37.5" x14ac:dyDescent="0.25">
      <c r="A47" s="346"/>
      <c r="B47" s="73" t="s">
        <v>245</v>
      </c>
      <c r="C47" s="346"/>
      <c r="D47" s="354"/>
      <c r="E47" s="354"/>
      <c r="F47" s="354"/>
      <c r="G47" s="345"/>
      <c r="H47" s="345"/>
      <c r="I47" s="345"/>
      <c r="J47" s="75">
        <v>116.82</v>
      </c>
      <c r="K47" s="75">
        <v>161.071</v>
      </c>
      <c r="L47" s="59">
        <v>546.38699999999994</v>
      </c>
      <c r="M47" s="77">
        <v>64.466600000000014</v>
      </c>
      <c r="N47" s="71"/>
      <c r="O47" s="285">
        <f t="shared" si="5"/>
        <v>888.74459999999988</v>
      </c>
      <c r="P47" s="346"/>
      <c r="Q47" s="224"/>
      <c r="R47" s="425"/>
      <c r="S47" s="425"/>
      <c r="T47" s="425"/>
      <c r="U47" s="425"/>
      <c r="V47" s="477"/>
      <c r="W47" s="477"/>
      <c r="X47" s="477"/>
      <c r="Y47" s="477"/>
    </row>
    <row r="48" spans="1:25" ht="18.75" x14ac:dyDescent="0.25">
      <c r="A48" s="346"/>
      <c r="B48" s="73" t="s">
        <v>246</v>
      </c>
      <c r="C48" s="346"/>
      <c r="D48" s="354"/>
      <c r="E48" s="354"/>
      <c r="F48" s="354"/>
      <c r="G48" s="345"/>
      <c r="H48" s="345"/>
      <c r="I48" s="345"/>
      <c r="J48" s="75">
        <v>67.215999999999994</v>
      </c>
      <c r="K48" s="75">
        <v>68.899000000000001</v>
      </c>
      <c r="L48" s="59">
        <v>77.960999999999999</v>
      </c>
      <c r="M48" s="77">
        <v>128.71700000000001</v>
      </c>
      <c r="N48" s="71"/>
      <c r="O48" s="285">
        <f t="shared" si="5"/>
        <v>342.79300000000001</v>
      </c>
      <c r="P48" s="346"/>
      <c r="Q48" s="224"/>
      <c r="R48" s="425"/>
      <c r="S48" s="425"/>
      <c r="T48" s="425"/>
      <c r="U48" s="425"/>
      <c r="V48" s="477"/>
      <c r="W48" s="477"/>
      <c r="X48" s="477"/>
      <c r="Y48" s="477"/>
    </row>
    <row r="49" spans="1:25" ht="37.5" x14ac:dyDescent="0.25">
      <c r="A49" s="346"/>
      <c r="B49" s="73" t="s">
        <v>247</v>
      </c>
      <c r="C49" s="346"/>
      <c r="D49" s="354"/>
      <c r="E49" s="354"/>
      <c r="F49" s="354"/>
      <c r="G49" s="345"/>
      <c r="H49" s="345"/>
      <c r="I49" s="345"/>
      <c r="J49" s="75">
        <v>52.671999999999997</v>
      </c>
      <c r="K49" s="75">
        <v>101.94199999999999</v>
      </c>
      <c r="L49" s="59">
        <v>148.303</v>
      </c>
      <c r="M49" s="77">
        <v>369.03800000000001</v>
      </c>
      <c r="N49" s="71"/>
      <c r="O49" s="285">
        <f t="shared" si="5"/>
        <v>671.95499999999993</v>
      </c>
      <c r="P49" s="346"/>
      <c r="Q49" s="224"/>
      <c r="R49" s="425"/>
      <c r="S49" s="425"/>
      <c r="T49" s="425"/>
      <c r="U49" s="425"/>
      <c r="V49" s="477"/>
      <c r="W49" s="477"/>
      <c r="X49" s="477"/>
      <c r="Y49" s="477"/>
    </row>
    <row r="50" spans="1:25" ht="18.75" x14ac:dyDescent="0.25">
      <c r="A50" s="346"/>
      <c r="B50" s="73" t="s">
        <v>248</v>
      </c>
      <c r="C50" s="346"/>
      <c r="D50" s="354"/>
      <c r="E50" s="354"/>
      <c r="F50" s="354"/>
      <c r="G50" s="345"/>
      <c r="H50" s="345"/>
      <c r="I50" s="345"/>
      <c r="J50" s="75">
        <v>24.795999999999999</v>
      </c>
      <c r="K50" s="75">
        <v>59.731999999999999</v>
      </c>
      <c r="L50" s="59">
        <v>58.243000000000002</v>
      </c>
      <c r="M50" s="77">
        <v>83.876999999999995</v>
      </c>
      <c r="N50" s="71"/>
      <c r="O50" s="285">
        <f t="shared" si="5"/>
        <v>226.64799999999997</v>
      </c>
      <c r="P50" s="346"/>
      <c r="Q50" s="224"/>
      <c r="R50" s="425"/>
      <c r="S50" s="425"/>
      <c r="T50" s="425"/>
      <c r="U50" s="425"/>
      <c r="V50" s="477"/>
      <c r="W50" s="477"/>
      <c r="X50" s="477"/>
      <c r="Y50" s="477"/>
    </row>
    <row r="51" spans="1:25" ht="18.75" x14ac:dyDescent="0.25">
      <c r="A51" s="346"/>
      <c r="B51" s="73" t="s">
        <v>249</v>
      </c>
      <c r="C51" s="346"/>
      <c r="D51" s="354"/>
      <c r="E51" s="354"/>
      <c r="F51" s="354"/>
      <c r="G51" s="345"/>
      <c r="H51" s="345"/>
      <c r="I51" s="345"/>
      <c r="J51" s="75">
        <v>62.71</v>
      </c>
      <c r="K51" s="75">
        <v>314.05599999999998</v>
      </c>
      <c r="L51" s="59">
        <v>244.78698600000001</v>
      </c>
      <c r="M51" s="77">
        <v>397.98</v>
      </c>
      <c r="N51" s="71"/>
      <c r="O51" s="285">
        <f t="shared" si="5"/>
        <v>1019.5329859999999</v>
      </c>
      <c r="P51" s="346"/>
      <c r="Q51" s="224"/>
      <c r="R51" s="425"/>
      <c r="S51" s="425"/>
      <c r="T51" s="425"/>
      <c r="U51" s="425"/>
      <c r="V51" s="477"/>
      <c r="W51" s="477"/>
      <c r="X51" s="477"/>
      <c r="Y51" s="477"/>
    </row>
    <row r="52" spans="1:25" ht="18.75" x14ac:dyDescent="0.25">
      <c r="A52" s="346"/>
      <c r="B52" s="73" t="s">
        <v>250</v>
      </c>
      <c r="C52" s="346"/>
      <c r="D52" s="354"/>
      <c r="E52" s="354"/>
      <c r="F52" s="354"/>
      <c r="G52" s="345"/>
      <c r="H52" s="345"/>
      <c r="I52" s="345"/>
      <c r="J52" s="75">
        <v>654.16899999999998</v>
      </c>
      <c r="K52" s="75">
        <v>211.24100000000001</v>
      </c>
      <c r="L52" s="59">
        <v>812.32899999999995</v>
      </c>
      <c r="M52" s="77">
        <v>380.71800000000002</v>
      </c>
      <c r="N52" s="71"/>
      <c r="O52" s="285">
        <f t="shared" si="5"/>
        <v>2058.4569999999999</v>
      </c>
      <c r="P52" s="346"/>
      <c r="Q52" s="224"/>
      <c r="R52" s="425"/>
      <c r="S52" s="425"/>
      <c r="T52" s="425"/>
      <c r="U52" s="425"/>
      <c r="V52" s="477"/>
      <c r="W52" s="477"/>
      <c r="X52" s="477"/>
      <c r="Y52" s="477"/>
    </row>
    <row r="53" spans="1:25" ht="18.75" x14ac:dyDescent="0.25">
      <c r="A53" s="346"/>
      <c r="B53" s="73" t="s">
        <v>251</v>
      </c>
      <c r="C53" s="346"/>
      <c r="D53" s="354"/>
      <c r="E53" s="354"/>
      <c r="F53" s="354"/>
      <c r="G53" s="345"/>
      <c r="H53" s="345"/>
      <c r="I53" s="345"/>
      <c r="J53" s="75">
        <v>305.76499999999999</v>
      </c>
      <c r="K53" s="75">
        <v>324.608</v>
      </c>
      <c r="L53" s="59">
        <v>302.58800000000002</v>
      </c>
      <c r="M53" s="77">
        <v>163.87200000000001</v>
      </c>
      <c r="N53" s="71"/>
      <c r="O53" s="285">
        <f t="shared" si="5"/>
        <v>1096.8330000000001</v>
      </c>
      <c r="P53" s="346"/>
      <c r="Q53" s="224"/>
      <c r="R53" s="426"/>
      <c r="S53" s="426"/>
      <c r="T53" s="426"/>
      <c r="U53" s="426"/>
      <c r="V53" s="477"/>
      <c r="W53" s="477"/>
      <c r="X53" s="477"/>
      <c r="Y53" s="477"/>
    </row>
    <row r="54" spans="1:25" ht="19.5" thickBot="1" x14ac:dyDescent="0.3">
      <c r="A54" s="78"/>
      <c r="B54" s="291">
        <v>13</v>
      </c>
      <c r="C54" s="415" t="s">
        <v>32</v>
      </c>
      <c r="D54" s="415"/>
      <c r="E54" s="415"/>
      <c r="F54" s="415"/>
      <c r="G54" s="79"/>
      <c r="H54" s="79"/>
      <c r="I54" s="79"/>
      <c r="J54" s="80">
        <f>SUM(J41:J53)</f>
        <v>2127.89</v>
      </c>
      <c r="K54" s="80">
        <f t="shared" ref="K54:O54" si="6">SUM(K41:K53)</f>
        <v>2019.9349999999999</v>
      </c>
      <c r="L54" s="80">
        <f t="shared" si="6"/>
        <v>3710.0829869999993</v>
      </c>
      <c r="M54" s="80">
        <f t="shared" si="6"/>
        <v>3150.0075999999995</v>
      </c>
      <c r="N54" s="81"/>
      <c r="O54" s="80">
        <f t="shared" si="6"/>
        <v>11007.915587000001</v>
      </c>
      <c r="P54" s="207"/>
      <c r="Q54" s="209"/>
      <c r="R54" s="286"/>
      <c r="S54" s="286"/>
      <c r="T54" s="286"/>
      <c r="U54" s="286"/>
      <c r="V54" s="298"/>
      <c r="W54" s="298"/>
      <c r="X54" s="298"/>
      <c r="Y54" s="298"/>
    </row>
    <row r="55" spans="1:25" ht="19.5" thickBot="1" x14ac:dyDescent="0.3">
      <c r="A55" s="413">
        <f>A34+A36+A40+B54</f>
        <v>36</v>
      </c>
      <c r="B55" s="414"/>
      <c r="C55" s="434" t="s">
        <v>312</v>
      </c>
      <c r="D55" s="434"/>
      <c r="E55" s="434"/>
      <c r="F55" s="434"/>
      <c r="G55" s="237" t="s">
        <v>0</v>
      </c>
      <c r="H55" s="238" t="s">
        <v>0</v>
      </c>
      <c r="I55" s="238" t="s">
        <v>0</v>
      </c>
      <c r="J55" s="239">
        <f t="shared" ref="J55:O55" si="7">J34+J36+J40+J54</f>
        <v>2242.8219999999997</v>
      </c>
      <c r="K55" s="239">
        <f t="shared" si="7"/>
        <v>2137.4699999999998</v>
      </c>
      <c r="L55" s="239">
        <f t="shared" si="7"/>
        <v>12857.752686999998</v>
      </c>
      <c r="M55" s="239">
        <f t="shared" si="7"/>
        <v>44428.2906</v>
      </c>
      <c r="N55" s="239">
        <f t="shared" si="7"/>
        <v>0</v>
      </c>
      <c r="O55" s="239">
        <f t="shared" si="7"/>
        <v>61666.335287000002</v>
      </c>
      <c r="P55" s="240" t="s">
        <v>0</v>
      </c>
      <c r="Q55" s="88"/>
      <c r="R55" s="286"/>
      <c r="S55" s="286"/>
      <c r="T55" s="286"/>
      <c r="U55" s="286"/>
      <c r="V55" s="298"/>
      <c r="W55" s="298"/>
      <c r="X55" s="298"/>
      <c r="Y55" s="298"/>
    </row>
    <row r="56" spans="1:25" ht="18.75" x14ac:dyDescent="0.25">
      <c r="A56" s="468" t="s">
        <v>34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225"/>
      <c r="R56" s="286"/>
      <c r="S56" s="286"/>
      <c r="T56" s="286"/>
      <c r="U56" s="286"/>
      <c r="V56" s="298"/>
      <c r="W56" s="298"/>
      <c r="X56" s="298"/>
      <c r="Y56" s="298"/>
    </row>
    <row r="57" spans="1:25" ht="37.5" x14ac:dyDescent="0.3">
      <c r="A57" s="346">
        <v>5</v>
      </c>
      <c r="B57" s="10" t="s">
        <v>252</v>
      </c>
      <c r="C57" s="347" t="s">
        <v>33</v>
      </c>
      <c r="D57" s="478" t="s">
        <v>35</v>
      </c>
      <c r="E57" s="410" t="s">
        <v>342</v>
      </c>
      <c r="F57" s="410"/>
      <c r="G57" s="347" t="s">
        <v>40</v>
      </c>
      <c r="H57" s="347" t="s">
        <v>37</v>
      </c>
      <c r="I57" s="347" t="s">
        <v>41</v>
      </c>
      <c r="J57" s="13"/>
      <c r="K57" s="19"/>
      <c r="L57" s="19"/>
      <c r="M57" s="11">
        <v>1520.778</v>
      </c>
      <c r="N57" s="55"/>
      <c r="O57" s="285">
        <f t="shared" ref="O57:O60" si="8">J57+K57+L57+M57+N57</f>
        <v>1520.778</v>
      </c>
      <c r="P57" s="347" t="s">
        <v>36</v>
      </c>
      <c r="Q57" s="226"/>
      <c r="R57" s="424"/>
      <c r="S57" s="424"/>
      <c r="T57" s="424"/>
      <c r="U57" s="424"/>
      <c r="V57" s="477"/>
      <c r="W57" s="477"/>
      <c r="X57" s="477"/>
      <c r="Y57" s="477"/>
    </row>
    <row r="58" spans="1:25" ht="18.75" x14ac:dyDescent="0.3">
      <c r="A58" s="346"/>
      <c r="B58" s="10" t="s">
        <v>253</v>
      </c>
      <c r="C58" s="347"/>
      <c r="D58" s="478"/>
      <c r="E58" s="410"/>
      <c r="F58" s="410"/>
      <c r="G58" s="347"/>
      <c r="H58" s="347"/>
      <c r="I58" s="347"/>
      <c r="J58" s="90"/>
      <c r="K58" s="11"/>
      <c r="L58" s="11"/>
      <c r="M58" s="11">
        <v>193.506</v>
      </c>
      <c r="N58" s="55"/>
      <c r="O58" s="285">
        <f t="shared" si="8"/>
        <v>193.506</v>
      </c>
      <c r="P58" s="347"/>
      <c r="Q58" s="226"/>
      <c r="R58" s="425"/>
      <c r="S58" s="425"/>
      <c r="T58" s="425"/>
      <c r="U58" s="425"/>
      <c r="V58" s="477"/>
      <c r="W58" s="477"/>
      <c r="X58" s="477"/>
      <c r="Y58" s="477"/>
    </row>
    <row r="59" spans="1:25" ht="18.75" x14ac:dyDescent="0.3">
      <c r="A59" s="346"/>
      <c r="B59" s="10" t="s">
        <v>254</v>
      </c>
      <c r="C59" s="347"/>
      <c r="D59" s="478"/>
      <c r="E59" s="410"/>
      <c r="F59" s="410"/>
      <c r="G59" s="347"/>
      <c r="H59" s="347"/>
      <c r="I59" s="347"/>
      <c r="J59" s="90"/>
      <c r="K59" s="12"/>
      <c r="L59" s="12"/>
      <c r="M59" s="91"/>
      <c r="N59" s="55"/>
      <c r="O59" s="285"/>
      <c r="P59" s="347"/>
      <c r="Q59" s="226"/>
      <c r="R59" s="425"/>
      <c r="S59" s="425"/>
      <c r="T59" s="425"/>
      <c r="U59" s="425"/>
      <c r="V59" s="477"/>
      <c r="W59" s="477"/>
      <c r="X59" s="477"/>
      <c r="Y59" s="477"/>
    </row>
    <row r="60" spans="1:25" ht="165" customHeight="1" x14ac:dyDescent="0.3">
      <c r="A60" s="346"/>
      <c r="B60" s="10" t="s">
        <v>255</v>
      </c>
      <c r="C60" s="347"/>
      <c r="D60" s="478"/>
      <c r="E60" s="410"/>
      <c r="F60" s="410"/>
      <c r="G60" s="347"/>
      <c r="H60" s="347"/>
      <c r="I60" s="347"/>
      <c r="J60" s="14"/>
      <c r="K60" s="15"/>
      <c r="L60" s="15"/>
      <c r="M60" s="11">
        <v>159.09200000000001</v>
      </c>
      <c r="N60" s="55"/>
      <c r="O60" s="285">
        <f t="shared" si="8"/>
        <v>159.09200000000001</v>
      </c>
      <c r="P60" s="347"/>
      <c r="Q60" s="226"/>
      <c r="R60" s="426"/>
      <c r="S60" s="426"/>
      <c r="T60" s="426"/>
      <c r="U60" s="426"/>
      <c r="V60" s="477"/>
      <c r="W60" s="477"/>
      <c r="X60" s="477"/>
      <c r="Y60" s="477"/>
    </row>
    <row r="61" spans="1:25" ht="18.75" x14ac:dyDescent="0.25">
      <c r="A61" s="99"/>
      <c r="B61" s="276">
        <v>4</v>
      </c>
      <c r="C61" s="336" t="s">
        <v>32</v>
      </c>
      <c r="D61" s="336"/>
      <c r="E61" s="336"/>
      <c r="F61" s="336"/>
      <c r="G61" s="92"/>
      <c r="H61" s="92"/>
      <c r="I61" s="92"/>
      <c r="J61" s="92"/>
      <c r="K61" s="93"/>
      <c r="L61" s="93"/>
      <c r="M61" s="93">
        <f>SUM(M57:M60)</f>
        <v>1873.3760000000002</v>
      </c>
      <c r="N61" s="93"/>
      <c r="O61" s="93">
        <f t="shared" ref="O61" si="9">SUM(O57:O60)</f>
        <v>1873.3760000000002</v>
      </c>
      <c r="P61" s="92"/>
      <c r="Q61" s="227"/>
      <c r="R61" s="286"/>
      <c r="S61" s="286"/>
      <c r="T61" s="286"/>
      <c r="U61" s="286"/>
      <c r="V61" s="298"/>
      <c r="W61" s="298"/>
      <c r="X61" s="298"/>
      <c r="Y61" s="298"/>
    </row>
    <row r="62" spans="1:25" ht="93" customHeight="1" x14ac:dyDescent="0.25">
      <c r="A62" s="270">
        <v>6</v>
      </c>
      <c r="B62" s="57" t="s">
        <v>256</v>
      </c>
      <c r="C62" s="270" t="s">
        <v>257</v>
      </c>
      <c r="D62" s="278" t="s">
        <v>35</v>
      </c>
      <c r="E62" s="354" t="s">
        <v>343</v>
      </c>
      <c r="F62" s="354"/>
      <c r="G62" s="269" t="s">
        <v>37</v>
      </c>
      <c r="H62" s="269" t="s">
        <v>41</v>
      </c>
      <c r="I62" s="269" t="s">
        <v>232</v>
      </c>
      <c r="J62" s="94"/>
      <c r="K62" s="95"/>
      <c r="L62" s="95"/>
      <c r="M62" s="95"/>
      <c r="N62" s="96"/>
      <c r="O62" s="96"/>
      <c r="P62" s="270" t="s">
        <v>36</v>
      </c>
      <c r="Q62" s="228"/>
      <c r="R62" s="286" t="s">
        <v>230</v>
      </c>
      <c r="S62" s="286" t="s">
        <v>231</v>
      </c>
      <c r="T62" s="286" t="s">
        <v>258</v>
      </c>
      <c r="U62" s="286" t="s">
        <v>231</v>
      </c>
      <c r="V62" s="298" t="s">
        <v>230</v>
      </c>
      <c r="W62" s="298" t="s">
        <v>231</v>
      </c>
      <c r="X62" s="298" t="s">
        <v>258</v>
      </c>
      <c r="Y62" s="298" t="s">
        <v>231</v>
      </c>
    </row>
    <row r="63" spans="1:25" ht="18.75" x14ac:dyDescent="0.25">
      <c r="A63" s="99"/>
      <c r="B63" s="276">
        <v>1</v>
      </c>
      <c r="C63" s="336" t="s">
        <v>32</v>
      </c>
      <c r="D63" s="336"/>
      <c r="E63" s="336"/>
      <c r="F63" s="336"/>
      <c r="G63" s="92"/>
      <c r="H63" s="92"/>
      <c r="I63" s="92"/>
      <c r="J63" s="92"/>
      <c r="K63" s="93"/>
      <c r="L63" s="93"/>
      <c r="M63" s="93"/>
      <c r="N63" s="92"/>
      <c r="O63" s="93"/>
      <c r="P63" s="92"/>
      <c r="Q63" s="227"/>
      <c r="R63" s="286"/>
      <c r="S63" s="286"/>
      <c r="T63" s="286"/>
      <c r="U63" s="286"/>
      <c r="V63" s="298"/>
      <c r="W63" s="298"/>
      <c r="X63" s="298"/>
      <c r="Y63" s="298"/>
    </row>
    <row r="64" spans="1:25" ht="71.25" customHeight="1" x14ac:dyDescent="0.25">
      <c r="A64" s="270">
        <v>7</v>
      </c>
      <c r="B64" s="57" t="s">
        <v>259</v>
      </c>
      <c r="C64" s="272" t="s">
        <v>33</v>
      </c>
      <c r="D64" s="272" t="s">
        <v>35</v>
      </c>
      <c r="E64" s="354" t="s">
        <v>367</v>
      </c>
      <c r="F64" s="354"/>
      <c r="G64" s="103" t="s">
        <v>229</v>
      </c>
      <c r="H64" s="103" t="s">
        <v>260</v>
      </c>
      <c r="I64" s="103" t="s">
        <v>233</v>
      </c>
      <c r="J64" s="97"/>
      <c r="K64" s="98"/>
      <c r="L64" s="98"/>
      <c r="M64" s="98"/>
      <c r="N64" s="98">
        <v>540</v>
      </c>
      <c r="O64" s="285">
        <f t="shared" ref="O64" si="10">J64+K64+L64+M64+N64</f>
        <v>540</v>
      </c>
      <c r="P64" s="270" t="s">
        <v>36</v>
      </c>
      <c r="Q64" s="228"/>
      <c r="R64" s="286" t="s">
        <v>235</v>
      </c>
      <c r="S64" s="286" t="s">
        <v>231</v>
      </c>
      <c r="T64" s="286" t="s">
        <v>258</v>
      </c>
      <c r="U64" s="286" t="s">
        <v>231</v>
      </c>
      <c r="V64" s="298" t="s">
        <v>235</v>
      </c>
      <c r="W64" s="298" t="s">
        <v>231</v>
      </c>
      <c r="X64" s="298" t="s">
        <v>258</v>
      </c>
      <c r="Y64" s="298" t="s">
        <v>337</v>
      </c>
    </row>
    <row r="65" spans="1:25" ht="18.75" x14ac:dyDescent="0.25">
      <c r="A65" s="99"/>
      <c r="B65" s="276">
        <v>1</v>
      </c>
      <c r="C65" s="336" t="s">
        <v>32</v>
      </c>
      <c r="D65" s="336"/>
      <c r="E65" s="336"/>
      <c r="F65" s="336"/>
      <c r="G65" s="92"/>
      <c r="H65" s="92"/>
      <c r="I65" s="92"/>
      <c r="J65" s="92"/>
      <c r="K65" s="93"/>
      <c r="L65" s="93"/>
      <c r="M65" s="93"/>
      <c r="N65" s="93">
        <f>SUM(N64:N64)</f>
        <v>540</v>
      </c>
      <c r="O65" s="93">
        <f>SUM(O64:O64)</f>
        <v>540</v>
      </c>
      <c r="P65" s="92"/>
      <c r="Q65" s="229"/>
      <c r="R65" s="286"/>
      <c r="S65" s="286"/>
      <c r="T65" s="286"/>
      <c r="U65" s="286"/>
      <c r="V65" s="298"/>
      <c r="W65" s="298"/>
      <c r="X65" s="298"/>
      <c r="Y65" s="298"/>
    </row>
    <row r="66" spans="1:25" ht="93.75" customHeight="1" x14ac:dyDescent="0.25">
      <c r="A66" s="270">
        <v>8</v>
      </c>
      <c r="B66" s="102" t="s">
        <v>261</v>
      </c>
      <c r="C66" s="270" t="s">
        <v>33</v>
      </c>
      <c r="D66" s="270" t="s">
        <v>35</v>
      </c>
      <c r="E66" s="442" t="s">
        <v>344</v>
      </c>
      <c r="F66" s="442"/>
      <c r="G66" s="103" t="s">
        <v>233</v>
      </c>
      <c r="H66" s="103" t="s">
        <v>262</v>
      </c>
      <c r="I66" s="103" t="s">
        <v>263</v>
      </c>
      <c r="J66" s="104"/>
      <c r="K66" s="104"/>
      <c r="L66" s="59"/>
      <c r="M66" s="59"/>
      <c r="N66" s="59">
        <v>15000</v>
      </c>
      <c r="O66" s="285">
        <f t="shared" ref="O66" si="11">J66+K66+L66+M66+N66</f>
        <v>15000</v>
      </c>
      <c r="P66" s="270" t="s">
        <v>36</v>
      </c>
      <c r="Q66" s="183"/>
      <c r="R66" s="286" t="s">
        <v>230</v>
      </c>
      <c r="S66" s="286" t="s">
        <v>264</v>
      </c>
      <c r="T66" s="286" t="s">
        <v>265</v>
      </c>
      <c r="U66" s="286" t="s">
        <v>145</v>
      </c>
      <c r="V66" s="298" t="s">
        <v>230</v>
      </c>
      <c r="W66" s="298" t="s">
        <v>264</v>
      </c>
      <c r="X66" s="298" t="s">
        <v>265</v>
      </c>
      <c r="Y66" s="298" t="s">
        <v>337</v>
      </c>
    </row>
    <row r="67" spans="1:25" ht="18.75" x14ac:dyDescent="0.25">
      <c r="A67" s="99"/>
      <c r="B67" s="276">
        <v>1</v>
      </c>
      <c r="C67" s="336" t="s">
        <v>32</v>
      </c>
      <c r="D67" s="336"/>
      <c r="E67" s="336"/>
      <c r="F67" s="336"/>
      <c r="G67" s="205"/>
      <c r="H67" s="205"/>
      <c r="I67" s="205"/>
      <c r="J67" s="92"/>
      <c r="K67" s="93"/>
      <c r="L67" s="93"/>
      <c r="M67" s="93"/>
      <c r="N67" s="93">
        <f t="shared" ref="N67:O67" si="12">N66</f>
        <v>15000</v>
      </c>
      <c r="O67" s="93">
        <f t="shared" si="12"/>
        <v>15000</v>
      </c>
      <c r="P67" s="92"/>
      <c r="Q67" s="229"/>
      <c r="R67" s="286"/>
      <c r="S67" s="286"/>
      <c r="T67" s="286"/>
      <c r="U67" s="286"/>
      <c r="V67" s="298"/>
      <c r="W67" s="298"/>
      <c r="X67" s="298"/>
      <c r="Y67" s="298"/>
    </row>
    <row r="68" spans="1:25" ht="30" customHeight="1" x14ac:dyDescent="0.25">
      <c r="A68" s="346">
        <v>9</v>
      </c>
      <c r="B68" s="106" t="s">
        <v>266</v>
      </c>
      <c r="C68" s="346" t="s">
        <v>33</v>
      </c>
      <c r="D68" s="354" t="s">
        <v>35</v>
      </c>
      <c r="E68" s="354" t="s">
        <v>345</v>
      </c>
      <c r="F68" s="354"/>
      <c r="G68" s="345" t="s">
        <v>262</v>
      </c>
      <c r="H68" s="345" t="s">
        <v>267</v>
      </c>
      <c r="I68" s="345" t="s">
        <v>236</v>
      </c>
      <c r="J68" s="94"/>
      <c r="K68" s="96"/>
      <c r="L68" s="96"/>
      <c r="M68" s="98">
        <v>1970.0709999999997</v>
      </c>
      <c r="N68" s="96"/>
      <c r="O68" s="285">
        <f t="shared" ref="O68:O72" si="13">J68+K68+L68+M68+N68</f>
        <v>1970.0709999999997</v>
      </c>
      <c r="P68" s="346" t="s">
        <v>36</v>
      </c>
      <c r="Q68" s="224"/>
      <c r="R68" s="424" t="s">
        <v>237</v>
      </c>
      <c r="S68" s="424" t="s">
        <v>238</v>
      </c>
      <c r="T68" s="424" t="s">
        <v>268</v>
      </c>
      <c r="U68" s="424" t="s">
        <v>149</v>
      </c>
      <c r="V68" s="465" t="s">
        <v>237</v>
      </c>
      <c r="W68" s="465" t="s">
        <v>238</v>
      </c>
      <c r="X68" s="465" t="s">
        <v>268</v>
      </c>
      <c r="Y68" s="465" t="s">
        <v>341</v>
      </c>
    </row>
    <row r="69" spans="1:25" ht="30" customHeight="1" x14ac:dyDescent="0.25">
      <c r="A69" s="346"/>
      <c r="B69" s="57" t="s">
        <v>269</v>
      </c>
      <c r="C69" s="346"/>
      <c r="D69" s="354"/>
      <c r="E69" s="354"/>
      <c r="F69" s="354"/>
      <c r="G69" s="345"/>
      <c r="H69" s="345"/>
      <c r="I69" s="345"/>
      <c r="J69" s="94"/>
      <c r="K69" s="96"/>
      <c r="L69" s="96"/>
      <c r="M69" s="98">
        <v>41.874462000000001</v>
      </c>
      <c r="N69" s="96"/>
      <c r="O69" s="285">
        <f t="shared" si="13"/>
        <v>41.874462000000001</v>
      </c>
      <c r="P69" s="346"/>
      <c r="Q69" s="224"/>
      <c r="R69" s="425"/>
      <c r="S69" s="425"/>
      <c r="T69" s="425"/>
      <c r="U69" s="425"/>
      <c r="V69" s="466"/>
      <c r="W69" s="466"/>
      <c r="X69" s="466"/>
      <c r="Y69" s="466"/>
    </row>
    <row r="70" spans="1:25" ht="30" customHeight="1" x14ac:dyDescent="0.25">
      <c r="A70" s="346"/>
      <c r="B70" s="57" t="s">
        <v>270</v>
      </c>
      <c r="C70" s="346"/>
      <c r="D70" s="354"/>
      <c r="E70" s="354"/>
      <c r="F70" s="354"/>
      <c r="G70" s="345"/>
      <c r="H70" s="345"/>
      <c r="I70" s="345"/>
      <c r="J70" s="94"/>
      <c r="K70" s="96"/>
      <c r="L70" s="96"/>
      <c r="M70" s="98">
        <v>695.16700000000003</v>
      </c>
      <c r="N70" s="96"/>
      <c r="O70" s="285">
        <f t="shared" si="13"/>
        <v>695.16700000000003</v>
      </c>
      <c r="P70" s="346"/>
      <c r="Q70" s="224"/>
      <c r="R70" s="425"/>
      <c r="S70" s="425"/>
      <c r="T70" s="425"/>
      <c r="U70" s="425"/>
      <c r="V70" s="466"/>
      <c r="W70" s="466"/>
      <c r="X70" s="466"/>
      <c r="Y70" s="466"/>
    </row>
    <row r="71" spans="1:25" ht="30" customHeight="1" x14ac:dyDescent="0.25">
      <c r="A71" s="346"/>
      <c r="B71" s="57" t="s">
        <v>271</v>
      </c>
      <c r="C71" s="346"/>
      <c r="D71" s="354"/>
      <c r="E71" s="354"/>
      <c r="F71" s="354"/>
      <c r="G71" s="345"/>
      <c r="H71" s="345"/>
      <c r="I71" s="345"/>
      <c r="J71" s="58"/>
      <c r="K71" s="58"/>
      <c r="L71" s="95">
        <v>281.75351799999999</v>
      </c>
      <c r="M71" s="95">
        <v>379.61799999999999</v>
      </c>
      <c r="N71" s="95"/>
      <c r="O71" s="285">
        <f t="shared" si="13"/>
        <v>661.37151799999992</v>
      </c>
      <c r="P71" s="346"/>
      <c r="Q71" s="224"/>
      <c r="R71" s="425"/>
      <c r="S71" s="425"/>
      <c r="T71" s="425"/>
      <c r="U71" s="425"/>
      <c r="V71" s="466"/>
      <c r="W71" s="466"/>
      <c r="X71" s="466"/>
      <c r="Y71" s="466"/>
    </row>
    <row r="72" spans="1:25" ht="30" customHeight="1" x14ac:dyDescent="0.25">
      <c r="A72" s="346"/>
      <c r="B72" s="57" t="s">
        <v>272</v>
      </c>
      <c r="C72" s="346"/>
      <c r="D72" s="354"/>
      <c r="E72" s="354"/>
      <c r="F72" s="354"/>
      <c r="G72" s="345"/>
      <c r="H72" s="345"/>
      <c r="I72" s="345"/>
      <c r="J72" s="58"/>
      <c r="K72" s="58"/>
      <c r="L72" s="107"/>
      <c r="M72" s="75">
        <v>70.427460999999994</v>
      </c>
      <c r="N72" s="108"/>
      <c r="O72" s="285">
        <f t="shared" si="13"/>
        <v>70.427460999999994</v>
      </c>
      <c r="P72" s="346"/>
      <c r="Q72" s="224"/>
      <c r="R72" s="426"/>
      <c r="S72" s="426"/>
      <c r="T72" s="426"/>
      <c r="U72" s="426"/>
      <c r="V72" s="467"/>
      <c r="W72" s="467"/>
      <c r="X72" s="467"/>
      <c r="Y72" s="467"/>
    </row>
    <row r="73" spans="1:25" ht="19.5" thickBot="1" x14ac:dyDescent="0.3">
      <c r="A73" s="470">
        <v>5</v>
      </c>
      <c r="B73" s="471"/>
      <c r="C73" s="472" t="s">
        <v>32</v>
      </c>
      <c r="D73" s="473"/>
      <c r="E73" s="473"/>
      <c r="F73" s="473"/>
      <c r="G73" s="79" t="s">
        <v>0</v>
      </c>
      <c r="H73" s="79" t="s">
        <v>0</v>
      </c>
      <c r="I73" s="79" t="s">
        <v>0</v>
      </c>
      <c r="J73" s="242"/>
      <c r="K73" s="242"/>
      <c r="L73" s="242">
        <f t="shared" ref="L73" si="14">SUM(L68:L72)</f>
        <v>281.75351799999999</v>
      </c>
      <c r="M73" s="242">
        <f>SUM(M68:M72)</f>
        <v>3157.1579229999998</v>
      </c>
      <c r="N73" s="242"/>
      <c r="O73" s="242">
        <f t="shared" ref="O73" si="15">SUM(O68:O72)</f>
        <v>3438.9114409999993</v>
      </c>
      <c r="P73" s="54" t="s">
        <v>0</v>
      </c>
      <c r="Q73" s="113"/>
      <c r="R73" s="286"/>
      <c r="S73" s="286"/>
      <c r="T73" s="286"/>
      <c r="U73" s="286"/>
      <c r="V73" s="298"/>
      <c r="W73" s="298"/>
      <c r="X73" s="298"/>
      <c r="Y73" s="298"/>
    </row>
    <row r="74" spans="1:25" ht="19.5" thickBot="1" x14ac:dyDescent="0.3">
      <c r="A74" s="413">
        <f>B61+B63+B65+B67+A73</f>
        <v>12</v>
      </c>
      <c r="B74" s="414"/>
      <c r="C74" s="434" t="s">
        <v>307</v>
      </c>
      <c r="D74" s="469"/>
      <c r="E74" s="469"/>
      <c r="F74" s="469"/>
      <c r="G74" s="237" t="s">
        <v>0</v>
      </c>
      <c r="H74" s="238" t="s">
        <v>0</v>
      </c>
      <c r="I74" s="238" t="s">
        <v>0</v>
      </c>
      <c r="J74" s="236"/>
      <c r="K74" s="239"/>
      <c r="L74" s="239">
        <f t="shared" ref="L74:O74" si="16">L61+L63+L65+L67+L73</f>
        <v>281.75351799999999</v>
      </c>
      <c r="M74" s="239">
        <f t="shared" si="16"/>
        <v>5030.533923</v>
      </c>
      <c r="N74" s="239">
        <f t="shared" si="16"/>
        <v>15540</v>
      </c>
      <c r="O74" s="243">
        <f t="shared" si="16"/>
        <v>20852.287441</v>
      </c>
      <c r="P74" s="241" t="s">
        <v>0</v>
      </c>
      <c r="Q74" s="88"/>
      <c r="R74" s="286"/>
      <c r="S74" s="286"/>
      <c r="T74" s="286"/>
      <c r="U74" s="286"/>
      <c r="V74" s="298"/>
      <c r="W74" s="298"/>
      <c r="X74" s="298"/>
      <c r="Y74" s="298"/>
    </row>
    <row r="75" spans="1:25" ht="18.75" x14ac:dyDescent="0.25">
      <c r="A75" s="474" t="s">
        <v>38</v>
      </c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6"/>
      <c r="Q75" s="271"/>
      <c r="R75" s="286"/>
      <c r="S75" s="286"/>
      <c r="T75" s="286"/>
      <c r="U75" s="286"/>
      <c r="V75" s="298"/>
      <c r="W75" s="298"/>
      <c r="X75" s="298"/>
      <c r="Y75" s="298"/>
    </row>
    <row r="76" spans="1:25" ht="48.75" customHeight="1" x14ac:dyDescent="0.3">
      <c r="A76" s="435">
        <v>10</v>
      </c>
      <c r="B76" s="3" t="s">
        <v>273</v>
      </c>
      <c r="C76" s="355" t="s">
        <v>48</v>
      </c>
      <c r="D76" s="356" t="s">
        <v>35</v>
      </c>
      <c r="E76" s="356" t="s">
        <v>274</v>
      </c>
      <c r="F76" s="356"/>
      <c r="G76" s="355" t="s">
        <v>40</v>
      </c>
      <c r="H76" s="355" t="s">
        <v>37</v>
      </c>
      <c r="I76" s="355" t="s">
        <v>209</v>
      </c>
      <c r="J76" s="307"/>
      <c r="K76" s="117"/>
      <c r="L76" s="5"/>
      <c r="M76" s="2">
        <v>8619.6645000000008</v>
      </c>
      <c r="N76" s="55"/>
      <c r="O76" s="308">
        <f t="shared" ref="O76:O79" si="17">J76+K76+L76+M76+N76</f>
        <v>8619.6645000000008</v>
      </c>
      <c r="P76" s="355" t="s">
        <v>275</v>
      </c>
      <c r="Q76" s="208"/>
      <c r="R76" s="286"/>
      <c r="S76" s="286"/>
      <c r="T76" s="286"/>
      <c r="U76" s="286"/>
      <c r="V76" s="298"/>
      <c r="W76" s="298"/>
      <c r="X76" s="298"/>
      <c r="Y76" s="298"/>
    </row>
    <row r="77" spans="1:25" ht="48.75" customHeight="1" x14ac:dyDescent="0.3">
      <c r="A77" s="435"/>
      <c r="B77" s="3" t="s">
        <v>49</v>
      </c>
      <c r="C77" s="355"/>
      <c r="D77" s="356"/>
      <c r="E77" s="356"/>
      <c r="F77" s="356"/>
      <c r="G77" s="355"/>
      <c r="H77" s="355"/>
      <c r="I77" s="355"/>
      <c r="J77" s="307"/>
      <c r="K77" s="117"/>
      <c r="L77" s="4"/>
      <c r="M77" s="2">
        <v>5728.9050999999999</v>
      </c>
      <c r="N77" s="55"/>
      <c r="O77" s="308">
        <f t="shared" si="17"/>
        <v>5728.9050999999999</v>
      </c>
      <c r="P77" s="355"/>
      <c r="Q77" s="208"/>
      <c r="R77" s="286"/>
      <c r="S77" s="286"/>
      <c r="T77" s="286"/>
      <c r="U77" s="286"/>
      <c r="V77" s="298"/>
      <c r="W77" s="298"/>
      <c r="X77" s="298"/>
      <c r="Y77" s="298"/>
    </row>
    <row r="78" spans="1:25" ht="48.75" customHeight="1" x14ac:dyDescent="0.3">
      <c r="A78" s="435"/>
      <c r="B78" s="3" t="s">
        <v>50</v>
      </c>
      <c r="C78" s="355"/>
      <c r="D78" s="356"/>
      <c r="E78" s="356"/>
      <c r="F78" s="356"/>
      <c r="G78" s="355"/>
      <c r="H78" s="355"/>
      <c r="I78" s="355"/>
      <c r="J78" s="307"/>
      <c r="K78" s="117"/>
      <c r="L78" s="4"/>
      <c r="M78" s="2">
        <v>17263.41</v>
      </c>
      <c r="N78" s="55"/>
      <c r="O78" s="308">
        <f t="shared" si="17"/>
        <v>17263.41</v>
      </c>
      <c r="P78" s="355"/>
      <c r="Q78" s="208"/>
      <c r="R78" s="286"/>
      <c r="S78" s="286"/>
      <c r="T78" s="286"/>
      <c r="U78" s="286"/>
      <c r="V78" s="298"/>
      <c r="W78" s="298"/>
      <c r="X78" s="298"/>
      <c r="Y78" s="298"/>
    </row>
    <row r="79" spans="1:25" ht="48.75" customHeight="1" x14ac:dyDescent="0.3">
      <c r="A79" s="435"/>
      <c r="B79" s="3" t="s">
        <v>51</v>
      </c>
      <c r="C79" s="355"/>
      <c r="D79" s="356"/>
      <c r="E79" s="356"/>
      <c r="F79" s="356"/>
      <c r="G79" s="355"/>
      <c r="H79" s="355"/>
      <c r="I79" s="355"/>
      <c r="J79" s="307"/>
      <c r="K79" s="117"/>
      <c r="L79" s="4"/>
      <c r="M79" s="2">
        <v>10376.206</v>
      </c>
      <c r="N79" s="55"/>
      <c r="O79" s="308">
        <f t="shared" si="17"/>
        <v>10376.206</v>
      </c>
      <c r="P79" s="355"/>
      <c r="Q79" s="208"/>
      <c r="R79" s="286"/>
      <c r="S79" s="286"/>
      <c r="T79" s="286"/>
      <c r="U79" s="286"/>
      <c r="V79" s="298"/>
      <c r="W79" s="298"/>
      <c r="X79" s="298"/>
      <c r="Y79" s="298"/>
    </row>
    <row r="80" spans="1:25" ht="18.75" x14ac:dyDescent="0.25">
      <c r="A80" s="367">
        <v>4</v>
      </c>
      <c r="B80" s="368"/>
      <c r="C80" s="399" t="s">
        <v>32</v>
      </c>
      <c r="D80" s="336"/>
      <c r="E80" s="336"/>
      <c r="F80" s="336"/>
      <c r="G80" s="51" t="s">
        <v>0</v>
      </c>
      <c r="H80" s="51" t="s">
        <v>0</v>
      </c>
      <c r="I80" s="51" t="s">
        <v>0</v>
      </c>
      <c r="J80" s="275" t="s">
        <v>0</v>
      </c>
      <c r="K80" s="119"/>
      <c r="L80" s="119"/>
      <c r="M80" s="93">
        <f>SUM(M76:M79)</f>
        <v>41988.185599999997</v>
      </c>
      <c r="N80" s="93"/>
      <c r="O80" s="93">
        <f t="shared" ref="O80" si="18">SUM(O76:O79)</f>
        <v>41988.185599999997</v>
      </c>
      <c r="P80" s="54" t="s">
        <v>0</v>
      </c>
      <c r="Q80" s="209"/>
      <c r="R80" s="286"/>
      <c r="S80" s="286"/>
      <c r="T80" s="286"/>
      <c r="U80" s="286"/>
      <c r="V80" s="298"/>
      <c r="W80" s="298"/>
      <c r="X80" s="298"/>
      <c r="Y80" s="298"/>
    </row>
    <row r="81" spans="1:25" ht="93.75" customHeight="1" x14ac:dyDescent="0.25">
      <c r="A81" s="279">
        <v>11</v>
      </c>
      <c r="B81" s="3" t="s">
        <v>346</v>
      </c>
      <c r="C81" s="273" t="s">
        <v>48</v>
      </c>
      <c r="D81" s="274" t="s">
        <v>35</v>
      </c>
      <c r="E81" s="440" t="s">
        <v>347</v>
      </c>
      <c r="F81" s="441"/>
      <c r="G81" s="273" t="s">
        <v>227</v>
      </c>
      <c r="H81" s="273" t="s">
        <v>227</v>
      </c>
      <c r="I81" s="273" t="s">
        <v>227</v>
      </c>
      <c r="J81" s="307"/>
      <c r="K81" s="117"/>
      <c r="L81" s="4"/>
      <c r="M81" s="59">
        <v>1646.0276429999999</v>
      </c>
      <c r="N81" s="72"/>
      <c r="O81" s="72">
        <f>M81</f>
        <v>1646.0276429999999</v>
      </c>
      <c r="P81" s="273"/>
      <c r="Q81" s="208"/>
      <c r="R81" s="286"/>
      <c r="S81" s="286"/>
      <c r="T81" s="286"/>
      <c r="U81" s="286"/>
      <c r="V81" s="298"/>
      <c r="W81" s="298"/>
      <c r="X81" s="298"/>
      <c r="Y81" s="298"/>
    </row>
    <row r="82" spans="1:25" ht="18.75" x14ac:dyDescent="0.3">
      <c r="A82" s="367">
        <v>1</v>
      </c>
      <c r="B82" s="368"/>
      <c r="C82" s="399" t="s">
        <v>32</v>
      </c>
      <c r="D82" s="336"/>
      <c r="E82" s="336"/>
      <c r="F82" s="336"/>
      <c r="G82" s="51" t="s">
        <v>0</v>
      </c>
      <c r="H82" s="51" t="s">
        <v>0</v>
      </c>
      <c r="I82" s="51" t="s">
        <v>0</v>
      </c>
      <c r="J82" s="275" t="s">
        <v>0</v>
      </c>
      <c r="K82" s="119"/>
      <c r="L82" s="119"/>
      <c r="M82" s="93">
        <f>M81</f>
        <v>1646.0276429999999</v>
      </c>
      <c r="N82" s="53"/>
      <c r="O82" s="93">
        <f>O81</f>
        <v>1646.0276429999999</v>
      </c>
      <c r="P82" s="54" t="s">
        <v>0</v>
      </c>
      <c r="Q82" s="209"/>
      <c r="R82" s="286"/>
      <c r="S82" s="286"/>
      <c r="T82" s="286"/>
      <c r="U82" s="286"/>
      <c r="V82" s="304"/>
      <c r="W82" s="304"/>
      <c r="X82" s="304"/>
      <c r="Y82" s="298"/>
    </row>
    <row r="83" spans="1:25" ht="46.5" customHeight="1" x14ac:dyDescent="0.25">
      <c r="A83" s="443">
        <v>12</v>
      </c>
      <c r="B83" s="3" t="s">
        <v>280</v>
      </c>
      <c r="C83" s="456" t="s">
        <v>48</v>
      </c>
      <c r="D83" s="453" t="s">
        <v>35</v>
      </c>
      <c r="E83" s="447" t="s">
        <v>348</v>
      </c>
      <c r="F83" s="448"/>
      <c r="G83" s="456" t="s">
        <v>227</v>
      </c>
      <c r="H83" s="456" t="s">
        <v>229</v>
      </c>
      <c r="I83" s="456" t="s">
        <v>232</v>
      </c>
      <c r="J83" s="307"/>
      <c r="K83" s="117"/>
      <c r="L83" s="4">
        <v>2332.712</v>
      </c>
      <c r="M83" s="129">
        <v>2483.3530000000001</v>
      </c>
      <c r="N83" s="59"/>
      <c r="O83" s="308">
        <f t="shared" ref="O83:O85" si="19">J83+K83+L83+M83+N83</f>
        <v>4816.0650000000005</v>
      </c>
      <c r="P83" s="273" t="s">
        <v>36</v>
      </c>
      <c r="Q83" s="208"/>
      <c r="R83" s="286"/>
      <c r="S83" s="286"/>
      <c r="T83" s="286"/>
      <c r="U83" s="286"/>
      <c r="V83" s="304" t="s">
        <v>235</v>
      </c>
      <c r="W83" s="304" t="s">
        <v>231</v>
      </c>
      <c r="X83" s="304" t="s">
        <v>258</v>
      </c>
      <c r="Y83" s="298" t="s">
        <v>337</v>
      </c>
    </row>
    <row r="84" spans="1:25" ht="42" customHeight="1" x14ac:dyDescent="0.25">
      <c r="A84" s="444"/>
      <c r="B84" s="3" t="s">
        <v>281</v>
      </c>
      <c r="C84" s="457"/>
      <c r="D84" s="454"/>
      <c r="E84" s="449"/>
      <c r="F84" s="450"/>
      <c r="G84" s="457"/>
      <c r="H84" s="457"/>
      <c r="I84" s="457"/>
      <c r="J84" s="307"/>
      <c r="K84" s="117"/>
      <c r="L84" s="4"/>
      <c r="M84" s="125">
        <v>237.58646300000001</v>
      </c>
      <c r="N84" s="59"/>
      <c r="O84" s="308">
        <f t="shared" si="19"/>
        <v>237.58646300000001</v>
      </c>
      <c r="P84" s="273"/>
      <c r="Q84" s="208"/>
      <c r="R84" s="286"/>
      <c r="S84" s="286"/>
      <c r="T84" s="286"/>
      <c r="U84" s="286"/>
      <c r="V84" s="304"/>
      <c r="W84" s="304"/>
      <c r="X84" s="304"/>
      <c r="Y84" s="298"/>
    </row>
    <row r="85" spans="1:25" ht="35.25" customHeight="1" x14ac:dyDescent="0.25">
      <c r="A85" s="445"/>
      <c r="B85" s="309" t="s">
        <v>356</v>
      </c>
      <c r="C85" s="458"/>
      <c r="D85" s="455"/>
      <c r="E85" s="451"/>
      <c r="F85" s="452"/>
      <c r="G85" s="458"/>
      <c r="H85" s="458"/>
      <c r="I85" s="458"/>
      <c r="J85" s="307"/>
      <c r="K85" s="117"/>
      <c r="L85" s="4"/>
      <c r="M85" s="125">
        <v>931.60890400000005</v>
      </c>
      <c r="N85" s="59"/>
      <c r="O85" s="308">
        <f t="shared" si="19"/>
        <v>931.60890400000005</v>
      </c>
      <c r="P85" s="273"/>
      <c r="Q85" s="208"/>
      <c r="R85" s="286"/>
      <c r="S85" s="286"/>
      <c r="T85" s="286"/>
      <c r="U85" s="286"/>
      <c r="V85" s="465" t="s">
        <v>235</v>
      </c>
      <c r="W85" s="465" t="s">
        <v>277</v>
      </c>
      <c r="X85" s="465" t="s">
        <v>278</v>
      </c>
      <c r="Y85" s="465" t="s">
        <v>337</v>
      </c>
    </row>
    <row r="86" spans="1:25" ht="18.75" x14ac:dyDescent="0.25">
      <c r="A86" s="367">
        <v>3</v>
      </c>
      <c r="B86" s="368"/>
      <c r="C86" s="399" t="s">
        <v>32</v>
      </c>
      <c r="D86" s="336"/>
      <c r="E86" s="336"/>
      <c r="F86" s="336"/>
      <c r="G86" s="51" t="s">
        <v>0</v>
      </c>
      <c r="H86" s="51" t="s">
        <v>0</v>
      </c>
      <c r="I86" s="51" t="s">
        <v>0</v>
      </c>
      <c r="J86" s="275" t="s">
        <v>0</v>
      </c>
      <c r="K86" s="119"/>
      <c r="L86" s="93">
        <f>SUM(L83:L85)</f>
        <v>2332.712</v>
      </c>
      <c r="M86" s="93">
        <f>SUM(M83:M85)</f>
        <v>3652.5483670000003</v>
      </c>
      <c r="N86" s="93"/>
      <c r="O86" s="93">
        <f t="shared" ref="O86" si="20">SUM(O83:O85)</f>
        <v>5985.2603669999999</v>
      </c>
      <c r="P86" s="54" t="s">
        <v>0</v>
      </c>
      <c r="Q86" s="209"/>
      <c r="R86" s="286"/>
      <c r="S86" s="286"/>
      <c r="T86" s="286"/>
      <c r="U86" s="286"/>
      <c r="V86" s="466"/>
      <c r="W86" s="466"/>
      <c r="X86" s="466"/>
      <c r="Y86" s="466"/>
    </row>
    <row r="87" spans="1:25" ht="45.75" customHeight="1" x14ac:dyDescent="0.25">
      <c r="A87" s="346">
        <v>13</v>
      </c>
      <c r="B87" s="57" t="s">
        <v>276</v>
      </c>
      <c r="C87" s="346" t="s">
        <v>48</v>
      </c>
      <c r="D87" s="354" t="s">
        <v>35</v>
      </c>
      <c r="E87" s="354" t="s">
        <v>349</v>
      </c>
      <c r="F87" s="354"/>
      <c r="G87" s="346" t="s">
        <v>234</v>
      </c>
      <c r="H87" s="346" t="s">
        <v>40</v>
      </c>
      <c r="I87" s="346" t="s">
        <v>236</v>
      </c>
      <c r="J87" s="120"/>
      <c r="K87" s="121"/>
      <c r="L87" s="122"/>
      <c r="M87" s="59">
        <v>5016.5825471092021</v>
      </c>
      <c r="N87" s="59"/>
      <c r="O87" s="285">
        <f t="shared" ref="O87:O90" si="21">J87+K87+L87+M87+N87</f>
        <v>5016.5825471092021</v>
      </c>
      <c r="P87" s="346" t="s">
        <v>36</v>
      </c>
      <c r="Q87" s="210"/>
      <c r="R87" s="424" t="s">
        <v>230</v>
      </c>
      <c r="S87" s="424" t="s">
        <v>277</v>
      </c>
      <c r="T87" s="424" t="s">
        <v>278</v>
      </c>
      <c r="U87" s="424" t="s">
        <v>279</v>
      </c>
      <c r="V87" s="467"/>
      <c r="W87" s="467"/>
      <c r="X87" s="467"/>
      <c r="Y87" s="467"/>
    </row>
    <row r="88" spans="1:25" ht="45.75" customHeight="1" x14ac:dyDescent="0.25">
      <c r="A88" s="346"/>
      <c r="B88" s="57" t="s">
        <v>305</v>
      </c>
      <c r="C88" s="346"/>
      <c r="D88" s="354"/>
      <c r="E88" s="354"/>
      <c r="F88" s="354"/>
      <c r="G88" s="346"/>
      <c r="H88" s="346"/>
      <c r="I88" s="346"/>
      <c r="J88" s="120"/>
      <c r="K88" s="121"/>
      <c r="L88" s="122"/>
      <c r="M88" s="59"/>
      <c r="N88" s="59"/>
      <c r="O88" s="285"/>
      <c r="P88" s="346"/>
      <c r="Q88" s="183"/>
      <c r="R88" s="425"/>
      <c r="S88" s="425"/>
      <c r="T88" s="425"/>
      <c r="U88" s="425"/>
      <c r="V88" s="298"/>
      <c r="W88" s="298"/>
      <c r="X88" s="298"/>
      <c r="Y88" s="298"/>
    </row>
    <row r="89" spans="1:25" ht="45.75" customHeight="1" x14ac:dyDescent="0.25">
      <c r="A89" s="346"/>
      <c r="B89" s="57" t="s">
        <v>350</v>
      </c>
      <c r="C89" s="346"/>
      <c r="D89" s="354"/>
      <c r="E89" s="354"/>
      <c r="F89" s="354"/>
      <c r="G89" s="346"/>
      <c r="H89" s="346"/>
      <c r="I89" s="346"/>
      <c r="J89" s="104"/>
      <c r="K89" s="124"/>
      <c r="L89" s="125"/>
      <c r="M89" s="125">
        <v>0.22689999999999999</v>
      </c>
      <c r="N89" s="72"/>
      <c r="O89" s="285">
        <f t="shared" si="21"/>
        <v>0.22689999999999999</v>
      </c>
      <c r="P89" s="346"/>
      <c r="Q89" s="183"/>
      <c r="R89" s="425"/>
      <c r="S89" s="425"/>
      <c r="T89" s="425"/>
      <c r="U89" s="425"/>
      <c r="V89" s="465" t="s">
        <v>230</v>
      </c>
      <c r="W89" s="465" t="s">
        <v>277</v>
      </c>
      <c r="X89" s="465" t="s">
        <v>278</v>
      </c>
      <c r="Y89" s="465" t="s">
        <v>341</v>
      </c>
    </row>
    <row r="90" spans="1:25" ht="45.75" customHeight="1" x14ac:dyDescent="0.25">
      <c r="A90" s="346"/>
      <c r="B90" s="57" t="s">
        <v>306</v>
      </c>
      <c r="C90" s="346"/>
      <c r="D90" s="354"/>
      <c r="E90" s="354"/>
      <c r="F90" s="354"/>
      <c r="G90" s="346"/>
      <c r="H90" s="346"/>
      <c r="I90" s="346"/>
      <c r="J90" s="104"/>
      <c r="K90" s="124"/>
      <c r="L90" s="125"/>
      <c r="M90" s="125">
        <v>100</v>
      </c>
      <c r="N90" s="72"/>
      <c r="O90" s="285">
        <f t="shared" si="21"/>
        <v>100</v>
      </c>
      <c r="P90" s="346"/>
      <c r="Q90" s="211"/>
      <c r="R90" s="426"/>
      <c r="S90" s="426"/>
      <c r="T90" s="426"/>
      <c r="U90" s="426"/>
      <c r="V90" s="466"/>
      <c r="W90" s="466"/>
      <c r="X90" s="466"/>
      <c r="Y90" s="466"/>
    </row>
    <row r="91" spans="1:25" ht="18.75" x14ac:dyDescent="0.25">
      <c r="A91" s="367">
        <v>4</v>
      </c>
      <c r="B91" s="368"/>
      <c r="C91" s="399" t="s">
        <v>32</v>
      </c>
      <c r="D91" s="336"/>
      <c r="E91" s="336"/>
      <c r="F91" s="336"/>
      <c r="G91" s="51" t="s">
        <v>0</v>
      </c>
      <c r="H91" s="51" t="s">
        <v>0</v>
      </c>
      <c r="I91" s="51" t="s">
        <v>0</v>
      </c>
      <c r="J91" s="275" t="s">
        <v>0</v>
      </c>
      <c r="K91" s="275" t="s">
        <v>0</v>
      </c>
      <c r="L91" s="52"/>
      <c r="M91" s="52">
        <f>M87+M89+M90</f>
        <v>5116.8094471092018</v>
      </c>
      <c r="N91" s="52"/>
      <c r="O91" s="52">
        <f t="shared" ref="O91" si="22">O87+O89+O90</f>
        <v>5116.8094471092018</v>
      </c>
      <c r="P91" s="54" t="s">
        <v>0</v>
      </c>
      <c r="Q91" s="209"/>
      <c r="R91" s="286"/>
      <c r="S91" s="286"/>
      <c r="T91" s="286"/>
      <c r="U91" s="286"/>
      <c r="V91" s="466"/>
      <c r="W91" s="466"/>
      <c r="X91" s="466"/>
      <c r="Y91" s="466"/>
    </row>
    <row r="92" spans="1:25" ht="18.75" x14ac:dyDescent="0.25">
      <c r="A92" s="346">
        <v>14</v>
      </c>
      <c r="B92" s="57" t="s">
        <v>283</v>
      </c>
      <c r="C92" s="346" t="s">
        <v>282</v>
      </c>
      <c r="D92" s="407" t="s">
        <v>35</v>
      </c>
      <c r="E92" s="390" t="s">
        <v>351</v>
      </c>
      <c r="F92" s="390"/>
      <c r="G92" s="345" t="s">
        <v>236</v>
      </c>
      <c r="H92" s="345" t="s">
        <v>236</v>
      </c>
      <c r="I92" s="345" t="s">
        <v>236</v>
      </c>
      <c r="J92" s="216"/>
      <c r="K92" s="135"/>
      <c r="L92" s="122"/>
      <c r="M92" s="59"/>
      <c r="N92" s="59"/>
      <c r="O92" s="96"/>
      <c r="P92" s="346" t="s">
        <v>36</v>
      </c>
      <c r="Q92" s="210"/>
      <c r="R92" s="424" t="s">
        <v>284</v>
      </c>
      <c r="S92" s="424" t="s">
        <v>277</v>
      </c>
      <c r="T92" s="424" t="s">
        <v>278</v>
      </c>
      <c r="U92" s="424" t="s">
        <v>239</v>
      </c>
      <c r="V92" s="466"/>
      <c r="W92" s="466"/>
      <c r="X92" s="466"/>
      <c r="Y92" s="466"/>
    </row>
    <row r="93" spans="1:25" ht="18.75" x14ac:dyDescent="0.25">
      <c r="A93" s="346"/>
      <c r="B93" s="57" t="s">
        <v>285</v>
      </c>
      <c r="C93" s="346"/>
      <c r="D93" s="435"/>
      <c r="E93" s="390"/>
      <c r="F93" s="390"/>
      <c r="G93" s="345"/>
      <c r="H93" s="345"/>
      <c r="I93" s="345"/>
      <c r="J93" s="94"/>
      <c r="K93" s="95"/>
      <c r="L93" s="125"/>
      <c r="M93" s="125">
        <v>808.60481400000003</v>
      </c>
      <c r="N93" s="72"/>
      <c r="O93" s="96">
        <f t="shared" ref="O93:O98" si="23">M93</f>
        <v>808.60481400000003</v>
      </c>
      <c r="P93" s="346"/>
      <c r="Q93" s="183"/>
      <c r="R93" s="425"/>
      <c r="S93" s="425"/>
      <c r="T93" s="425"/>
      <c r="U93" s="425"/>
      <c r="V93" s="466"/>
      <c r="W93" s="466"/>
      <c r="X93" s="466"/>
      <c r="Y93" s="466"/>
    </row>
    <row r="94" spans="1:25" ht="18.75" x14ac:dyDescent="0.25">
      <c r="A94" s="346"/>
      <c r="B94" s="57" t="s">
        <v>286</v>
      </c>
      <c r="C94" s="346"/>
      <c r="D94" s="435"/>
      <c r="E94" s="390"/>
      <c r="F94" s="390"/>
      <c r="G94" s="345"/>
      <c r="H94" s="345"/>
      <c r="I94" s="345"/>
      <c r="J94" s="217"/>
      <c r="K94" s="95"/>
      <c r="L94" s="125"/>
      <c r="M94" s="59">
        <v>104.94608700000001</v>
      </c>
      <c r="N94" s="59"/>
      <c r="O94" s="96">
        <f t="shared" si="23"/>
        <v>104.94608700000001</v>
      </c>
      <c r="P94" s="346"/>
      <c r="Q94" s="183"/>
      <c r="R94" s="425"/>
      <c r="S94" s="425"/>
      <c r="T94" s="425"/>
      <c r="U94" s="425"/>
      <c r="V94" s="467"/>
      <c r="W94" s="467"/>
      <c r="X94" s="467"/>
      <c r="Y94" s="467"/>
    </row>
    <row r="95" spans="1:25" ht="18.75" x14ac:dyDescent="0.25">
      <c r="A95" s="346"/>
      <c r="B95" s="57" t="s">
        <v>352</v>
      </c>
      <c r="C95" s="346"/>
      <c r="D95" s="435"/>
      <c r="E95" s="390"/>
      <c r="F95" s="390"/>
      <c r="G95" s="345"/>
      <c r="H95" s="345"/>
      <c r="I95" s="345"/>
      <c r="J95" s="218"/>
      <c r="K95" s="95"/>
      <c r="L95" s="125"/>
      <c r="M95" s="59">
        <v>396.73719499999999</v>
      </c>
      <c r="N95" s="59"/>
      <c r="O95" s="96">
        <f>M95</f>
        <v>396.73719499999999</v>
      </c>
      <c r="P95" s="346"/>
      <c r="Q95" s="183"/>
      <c r="R95" s="425"/>
      <c r="S95" s="425"/>
      <c r="T95" s="425"/>
      <c r="U95" s="425"/>
      <c r="V95" s="298"/>
      <c r="W95" s="298"/>
      <c r="X95" s="298"/>
      <c r="Y95" s="298"/>
    </row>
    <row r="96" spans="1:25" ht="18.75" x14ac:dyDescent="0.25">
      <c r="A96" s="346"/>
      <c r="B96" s="57" t="s">
        <v>287</v>
      </c>
      <c r="C96" s="346"/>
      <c r="D96" s="435"/>
      <c r="E96" s="390"/>
      <c r="F96" s="390"/>
      <c r="G96" s="345"/>
      <c r="H96" s="345"/>
      <c r="I96" s="345"/>
      <c r="J96" s="217"/>
      <c r="K96" s="95"/>
      <c r="L96" s="125"/>
      <c r="M96" s="59">
        <v>2314.4516779999999</v>
      </c>
      <c r="N96" s="59"/>
      <c r="O96" s="96">
        <f t="shared" si="23"/>
        <v>2314.4516779999999</v>
      </c>
      <c r="P96" s="346"/>
      <c r="Q96" s="183"/>
      <c r="R96" s="425"/>
      <c r="S96" s="425"/>
      <c r="T96" s="425"/>
      <c r="U96" s="425"/>
      <c r="V96" s="298"/>
      <c r="W96" s="298"/>
      <c r="X96" s="298"/>
      <c r="Y96" s="298"/>
    </row>
    <row r="97" spans="1:25" ht="18.75" x14ac:dyDescent="0.25">
      <c r="A97" s="346"/>
      <c r="B97" s="57" t="s">
        <v>288</v>
      </c>
      <c r="C97" s="346"/>
      <c r="D97" s="435"/>
      <c r="E97" s="390"/>
      <c r="F97" s="390"/>
      <c r="G97" s="345"/>
      <c r="H97" s="345"/>
      <c r="I97" s="345"/>
      <c r="J97" s="218"/>
      <c r="K97" s="95"/>
      <c r="L97" s="125"/>
      <c r="M97" s="125">
        <v>10790.926205</v>
      </c>
      <c r="N97" s="59"/>
      <c r="O97" s="96">
        <f t="shared" si="23"/>
        <v>10790.926205</v>
      </c>
      <c r="P97" s="346"/>
      <c r="Q97" s="211"/>
      <c r="R97" s="425"/>
      <c r="S97" s="425"/>
      <c r="T97" s="425"/>
      <c r="U97" s="425"/>
      <c r="V97" s="304"/>
      <c r="W97" s="304"/>
      <c r="X97" s="304"/>
      <c r="Y97" s="304"/>
    </row>
    <row r="98" spans="1:25" ht="18.75" x14ac:dyDescent="0.25">
      <c r="A98" s="346"/>
      <c r="B98" s="57" t="s">
        <v>289</v>
      </c>
      <c r="C98" s="346"/>
      <c r="D98" s="435"/>
      <c r="E98" s="390"/>
      <c r="F98" s="390"/>
      <c r="G98" s="345"/>
      <c r="H98" s="345"/>
      <c r="I98" s="345"/>
      <c r="J98" s="94"/>
      <c r="K98" s="95"/>
      <c r="L98" s="125"/>
      <c r="M98" s="59">
        <v>1186.166682</v>
      </c>
      <c r="N98" s="59"/>
      <c r="O98" s="96">
        <f t="shared" si="23"/>
        <v>1186.166682</v>
      </c>
      <c r="P98" s="346"/>
      <c r="Q98" s="211"/>
      <c r="R98" s="426"/>
      <c r="S98" s="426"/>
      <c r="T98" s="426"/>
      <c r="U98" s="426"/>
      <c r="V98" s="305" t="s">
        <v>237</v>
      </c>
      <c r="W98" s="305" t="s">
        <v>277</v>
      </c>
      <c r="X98" s="305" t="s">
        <v>278</v>
      </c>
      <c r="Y98" s="305" t="s">
        <v>231</v>
      </c>
    </row>
    <row r="99" spans="1:25" ht="19.5" thickBot="1" x14ac:dyDescent="0.3">
      <c r="A99" s="78"/>
      <c r="B99" s="291">
        <v>7</v>
      </c>
      <c r="C99" s="415" t="s">
        <v>32</v>
      </c>
      <c r="D99" s="415"/>
      <c r="E99" s="415"/>
      <c r="F99" s="415"/>
      <c r="G99" s="79"/>
      <c r="H99" s="79"/>
      <c r="I99" s="79"/>
      <c r="J99" s="290"/>
      <c r="K99" s="81"/>
      <c r="L99" s="81"/>
      <c r="M99" s="81">
        <f>SUM(M92:M98)</f>
        <v>15601.832661</v>
      </c>
      <c r="N99" s="81"/>
      <c r="O99" s="81">
        <f t="shared" ref="O99" si="24">SUM(O92:O98)</f>
        <v>15601.832661</v>
      </c>
      <c r="P99" s="207"/>
      <c r="Q99" s="209"/>
      <c r="R99" s="286"/>
      <c r="S99" s="286"/>
      <c r="T99" s="286"/>
      <c r="U99" s="286"/>
      <c r="V99" s="305"/>
      <c r="W99" s="305"/>
      <c r="X99" s="305"/>
      <c r="Y99" s="305"/>
    </row>
    <row r="100" spans="1:25" ht="19.5" thickBot="1" x14ac:dyDescent="0.3">
      <c r="A100" s="413">
        <f>A80+A82+A86+A91+B99</f>
        <v>19</v>
      </c>
      <c r="B100" s="414"/>
      <c r="C100" s="434" t="s">
        <v>317</v>
      </c>
      <c r="D100" s="469"/>
      <c r="E100" s="469"/>
      <c r="F100" s="469"/>
      <c r="G100" s="237" t="s">
        <v>0</v>
      </c>
      <c r="H100" s="238" t="s">
        <v>0</v>
      </c>
      <c r="I100" s="238" t="s">
        <v>0</v>
      </c>
      <c r="J100" s="239"/>
      <c r="K100" s="239"/>
      <c r="L100" s="239">
        <f t="shared" ref="L100" si="25">L80+L82+L86+L91+L99</f>
        <v>2332.712</v>
      </c>
      <c r="M100" s="239">
        <f>M80+M82+M86+M91+M99</f>
        <v>68005.403718109214</v>
      </c>
      <c r="N100" s="239"/>
      <c r="O100" s="239">
        <f>O80+O82+O86+O91+O99</f>
        <v>70338.115718109213</v>
      </c>
      <c r="P100" s="240" t="s">
        <v>0</v>
      </c>
      <c r="Q100" s="88"/>
      <c r="R100" s="286"/>
      <c r="S100" s="286"/>
      <c r="T100" s="286"/>
      <c r="U100" s="286"/>
      <c r="V100" s="465" t="s">
        <v>237</v>
      </c>
      <c r="W100" s="465" t="s">
        <v>277</v>
      </c>
      <c r="X100" s="465" t="s">
        <v>353</v>
      </c>
      <c r="Y100" s="465" t="s">
        <v>341</v>
      </c>
    </row>
    <row r="101" spans="1:25" ht="18.75" x14ac:dyDescent="0.25">
      <c r="A101" s="468" t="s">
        <v>290</v>
      </c>
      <c r="B101" s="430"/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136"/>
      <c r="R101" s="286"/>
      <c r="S101" s="286"/>
      <c r="T101" s="286"/>
      <c r="U101" s="286"/>
      <c r="V101" s="466"/>
      <c r="W101" s="466"/>
      <c r="X101" s="466"/>
      <c r="Y101" s="466"/>
    </row>
    <row r="102" spans="1:25" ht="184.5" customHeight="1" x14ac:dyDescent="0.25">
      <c r="A102" s="270">
        <v>15</v>
      </c>
      <c r="B102" s="137" t="s">
        <v>301</v>
      </c>
      <c r="C102" s="277" t="s">
        <v>33</v>
      </c>
      <c r="D102" s="277" t="s">
        <v>35</v>
      </c>
      <c r="E102" s="390" t="s">
        <v>302</v>
      </c>
      <c r="F102" s="390"/>
      <c r="G102" s="292" t="s">
        <v>227</v>
      </c>
      <c r="H102" s="292" t="s">
        <v>227</v>
      </c>
      <c r="I102" s="292" t="s">
        <v>229</v>
      </c>
      <c r="J102" s="58"/>
      <c r="K102" s="122"/>
      <c r="L102" s="122"/>
      <c r="M102" s="59">
        <v>6282.3559999999998</v>
      </c>
      <c r="N102" s="59"/>
      <c r="O102" s="285">
        <f>M102</f>
        <v>6282.3559999999998</v>
      </c>
      <c r="P102" s="272" t="s">
        <v>297</v>
      </c>
      <c r="Q102" s="230"/>
      <c r="R102" s="286" t="s">
        <v>237</v>
      </c>
      <c r="S102" s="286" t="s">
        <v>277</v>
      </c>
      <c r="T102" s="286" t="s">
        <v>278</v>
      </c>
      <c r="U102" s="286" t="s">
        <v>231</v>
      </c>
      <c r="V102" s="466"/>
      <c r="W102" s="466"/>
      <c r="X102" s="466"/>
      <c r="Y102" s="466"/>
    </row>
    <row r="103" spans="1:25" ht="18.75" x14ac:dyDescent="0.25">
      <c r="A103" s="99"/>
      <c r="B103" s="276">
        <v>1</v>
      </c>
      <c r="C103" s="336" t="s">
        <v>32</v>
      </c>
      <c r="D103" s="336"/>
      <c r="E103" s="336"/>
      <c r="F103" s="336"/>
      <c r="G103" s="92"/>
      <c r="H103" s="92"/>
      <c r="I103" s="92"/>
      <c r="J103" s="92"/>
      <c r="K103" s="93"/>
      <c r="L103" s="93"/>
      <c r="M103" s="93">
        <f>M102</f>
        <v>6282.3559999999998</v>
      </c>
      <c r="N103" s="93"/>
      <c r="O103" s="93">
        <f>SUM(O102:O102)</f>
        <v>6282.3559999999998</v>
      </c>
      <c r="P103" s="92"/>
      <c r="Q103" s="227"/>
      <c r="R103" s="286"/>
      <c r="S103" s="286"/>
      <c r="T103" s="286"/>
      <c r="U103" s="286"/>
      <c r="V103" s="467"/>
      <c r="W103" s="467"/>
      <c r="X103" s="467"/>
      <c r="Y103" s="467"/>
    </row>
    <row r="104" spans="1:25" ht="175.5" customHeight="1" x14ac:dyDescent="0.25">
      <c r="A104" s="322">
        <v>16</v>
      </c>
      <c r="B104" s="137" t="s">
        <v>291</v>
      </c>
      <c r="C104" s="272" t="s">
        <v>33</v>
      </c>
      <c r="D104" s="272" t="s">
        <v>35</v>
      </c>
      <c r="E104" s="390" t="s">
        <v>354</v>
      </c>
      <c r="F104" s="354"/>
      <c r="G104" s="325" t="s">
        <v>227</v>
      </c>
      <c r="H104" s="325" t="s">
        <v>232</v>
      </c>
      <c r="I104" s="325" t="s">
        <v>296</v>
      </c>
      <c r="J104" s="326"/>
      <c r="K104" s="326"/>
      <c r="L104" s="326"/>
      <c r="M104" s="59">
        <v>70705.81</v>
      </c>
      <c r="O104" s="285">
        <f>M104</f>
        <v>70705.81</v>
      </c>
      <c r="P104" s="318" t="s">
        <v>292</v>
      </c>
      <c r="Q104" s="231"/>
      <c r="R104" s="319" t="s">
        <v>237</v>
      </c>
      <c r="S104" s="319" t="s">
        <v>277</v>
      </c>
      <c r="T104" s="319" t="s">
        <v>278</v>
      </c>
      <c r="U104" s="319" t="s">
        <v>239</v>
      </c>
      <c r="V104" s="306"/>
      <c r="W104" s="306"/>
      <c r="X104" s="306"/>
      <c r="Y104" s="306"/>
    </row>
    <row r="105" spans="1:25" ht="18.75" x14ac:dyDescent="0.25">
      <c r="A105" s="99"/>
      <c r="B105" s="276">
        <v>4</v>
      </c>
      <c r="C105" s="336" t="s">
        <v>32</v>
      </c>
      <c r="D105" s="336"/>
      <c r="E105" s="336"/>
      <c r="F105" s="336"/>
      <c r="G105" s="92"/>
      <c r="H105" s="92"/>
      <c r="I105" s="92"/>
      <c r="J105" s="92"/>
      <c r="K105" s="93"/>
      <c r="L105" s="93"/>
      <c r="M105" s="93">
        <f>M104</f>
        <v>70705.81</v>
      </c>
      <c r="N105" s="93"/>
      <c r="O105" s="93">
        <f>M105</f>
        <v>70705.81</v>
      </c>
      <c r="P105" s="92"/>
      <c r="Q105" s="229"/>
      <c r="R105" s="286"/>
      <c r="S105" s="286"/>
      <c r="T105" s="286"/>
      <c r="U105" s="286"/>
      <c r="V105" s="298"/>
      <c r="W105" s="298"/>
      <c r="X105" s="298"/>
      <c r="Y105" s="298"/>
    </row>
    <row r="106" spans="1:25" ht="56.25" customHeight="1" x14ac:dyDescent="0.25">
      <c r="A106" s="331">
        <v>17</v>
      </c>
      <c r="B106" s="102" t="s">
        <v>293</v>
      </c>
      <c r="C106" s="463" t="s">
        <v>33</v>
      </c>
      <c r="D106" s="463" t="s">
        <v>35</v>
      </c>
      <c r="E106" s="329" t="s">
        <v>294</v>
      </c>
      <c r="F106" s="339"/>
      <c r="G106" s="334" t="s">
        <v>260</v>
      </c>
      <c r="H106" s="334" t="s">
        <v>233</v>
      </c>
      <c r="I106" s="334" t="s">
        <v>262</v>
      </c>
      <c r="J106" s="141"/>
      <c r="K106" s="142"/>
      <c r="L106" s="59"/>
      <c r="M106" s="59">
        <v>13900</v>
      </c>
      <c r="N106" s="59"/>
      <c r="O106" s="285">
        <f t="shared" ref="O106:O107" si="26">J106+K106+L106+M106+N106</f>
        <v>13900</v>
      </c>
      <c r="P106" s="337" t="s">
        <v>292</v>
      </c>
      <c r="Q106" s="230"/>
      <c r="R106" s="286" t="s">
        <v>237</v>
      </c>
      <c r="S106" s="286" t="s">
        <v>277</v>
      </c>
      <c r="T106" s="286" t="s">
        <v>278</v>
      </c>
      <c r="U106" s="286" t="s">
        <v>231</v>
      </c>
      <c r="V106" s="298"/>
      <c r="W106" s="298"/>
      <c r="X106" s="298"/>
      <c r="Y106" s="298"/>
    </row>
    <row r="107" spans="1:25" s="311" customFormat="1" ht="35.25" customHeight="1" x14ac:dyDescent="0.25">
      <c r="A107" s="333"/>
      <c r="B107" s="132" t="s">
        <v>328</v>
      </c>
      <c r="C107" s="464"/>
      <c r="D107" s="464"/>
      <c r="E107" s="330"/>
      <c r="F107" s="340"/>
      <c r="G107" s="335"/>
      <c r="H107" s="335"/>
      <c r="I107" s="335"/>
      <c r="J107" s="94"/>
      <c r="K107" s="96"/>
      <c r="L107" s="96"/>
      <c r="M107" s="98">
        <v>410.42</v>
      </c>
      <c r="N107" s="96"/>
      <c r="O107" s="285">
        <f t="shared" si="26"/>
        <v>410.42</v>
      </c>
      <c r="P107" s="338"/>
      <c r="Q107" s="310"/>
      <c r="R107" s="286"/>
      <c r="S107" s="286"/>
      <c r="T107" s="286"/>
      <c r="U107" s="286"/>
      <c r="V107" s="182"/>
      <c r="W107" s="182"/>
      <c r="X107" s="182"/>
      <c r="Y107" s="182"/>
    </row>
    <row r="108" spans="1:25" ht="18.75" x14ac:dyDescent="0.25">
      <c r="A108" s="367">
        <v>2</v>
      </c>
      <c r="B108" s="367"/>
      <c r="C108" s="343" t="s">
        <v>32</v>
      </c>
      <c r="D108" s="343"/>
      <c r="E108" s="343"/>
      <c r="F108" s="343"/>
      <c r="G108" s="51"/>
      <c r="H108" s="51"/>
      <c r="I108" s="51"/>
      <c r="J108" s="275"/>
      <c r="K108" s="52"/>
      <c r="L108" s="52"/>
      <c r="M108" s="52">
        <f>M106+M107</f>
        <v>14310.42</v>
      </c>
      <c r="N108" s="52"/>
      <c r="O108" s="52">
        <f>O106+O107</f>
        <v>14310.42</v>
      </c>
      <c r="P108" s="54"/>
      <c r="Q108" s="209"/>
      <c r="R108" s="286"/>
      <c r="S108" s="286"/>
      <c r="T108" s="286"/>
      <c r="U108" s="286"/>
      <c r="V108" s="305" t="s">
        <v>237</v>
      </c>
      <c r="W108" s="305" t="s">
        <v>277</v>
      </c>
      <c r="X108" s="305" t="s">
        <v>278</v>
      </c>
      <c r="Y108" s="305" t="s">
        <v>337</v>
      </c>
    </row>
    <row r="109" spans="1:25" ht="87.75" customHeight="1" x14ac:dyDescent="0.25">
      <c r="A109" s="270">
        <v>18</v>
      </c>
      <c r="B109" s="57" t="s">
        <v>295</v>
      </c>
      <c r="C109" s="354" t="s">
        <v>33</v>
      </c>
      <c r="D109" s="354" t="s">
        <v>35</v>
      </c>
      <c r="E109" s="354" t="s">
        <v>355</v>
      </c>
      <c r="F109" s="354"/>
      <c r="G109" s="292" t="s">
        <v>303</v>
      </c>
      <c r="H109" s="292" t="s">
        <v>236</v>
      </c>
      <c r="I109" s="292" t="s">
        <v>236</v>
      </c>
      <c r="J109" s="94"/>
      <c r="K109" s="96"/>
      <c r="L109" s="96"/>
      <c r="M109" s="98">
        <v>11592.928</v>
      </c>
      <c r="N109" s="96"/>
      <c r="O109" s="285">
        <f>M109</f>
        <v>11592.928</v>
      </c>
      <c r="P109" s="331" t="s">
        <v>36</v>
      </c>
      <c r="Q109" s="210"/>
      <c r="R109" s="286" t="s">
        <v>235</v>
      </c>
      <c r="S109" s="286" t="s">
        <v>264</v>
      </c>
      <c r="T109" s="286" t="s">
        <v>304</v>
      </c>
      <c r="U109" s="286" t="s">
        <v>231</v>
      </c>
    </row>
    <row r="110" spans="1:25" ht="18.75" x14ac:dyDescent="0.25">
      <c r="A110" s="321"/>
      <c r="B110" s="57" t="s">
        <v>298</v>
      </c>
      <c r="C110" s="354"/>
      <c r="D110" s="354"/>
      <c r="E110" s="354"/>
      <c r="F110" s="354"/>
      <c r="G110" s="320"/>
      <c r="H110" s="320"/>
      <c r="I110" s="320"/>
      <c r="J110" s="94"/>
      <c r="K110" s="98"/>
      <c r="L110" s="98"/>
      <c r="M110" s="98">
        <v>7045.1139759999996</v>
      </c>
      <c r="N110" s="96"/>
      <c r="O110" s="324">
        <f t="shared" ref="O110:O112" si="27">M110</f>
        <v>7045.1139759999996</v>
      </c>
      <c r="P110" s="332"/>
      <c r="Q110" s="210"/>
      <c r="R110" s="323"/>
      <c r="S110" s="323"/>
      <c r="T110" s="323"/>
      <c r="U110" s="323"/>
    </row>
    <row r="111" spans="1:25" ht="18.75" x14ac:dyDescent="0.25">
      <c r="A111" s="321"/>
      <c r="B111" s="57" t="s">
        <v>299</v>
      </c>
      <c r="C111" s="354"/>
      <c r="D111" s="354"/>
      <c r="E111" s="354"/>
      <c r="F111" s="354"/>
      <c r="G111" s="320"/>
      <c r="H111" s="320"/>
      <c r="I111" s="320"/>
      <c r="J111" s="94"/>
      <c r="K111" s="98"/>
      <c r="L111" s="59"/>
      <c r="M111" s="142">
        <v>240.25619900000001</v>
      </c>
      <c r="N111" s="96"/>
      <c r="O111" s="324">
        <f t="shared" si="27"/>
        <v>240.25619900000001</v>
      </c>
      <c r="P111" s="332"/>
      <c r="Q111" s="210"/>
      <c r="R111" s="323"/>
      <c r="S111" s="323"/>
      <c r="T111" s="323"/>
      <c r="U111" s="323"/>
    </row>
    <row r="112" spans="1:25" ht="18.75" x14ac:dyDescent="0.25">
      <c r="A112" s="321"/>
      <c r="B112" s="57" t="s">
        <v>300</v>
      </c>
      <c r="C112" s="354"/>
      <c r="D112" s="354"/>
      <c r="E112" s="354"/>
      <c r="F112" s="354"/>
      <c r="G112" s="320"/>
      <c r="H112" s="320"/>
      <c r="I112" s="320"/>
      <c r="J112" s="94"/>
      <c r="K112" s="98"/>
      <c r="L112" s="59"/>
      <c r="M112" s="142">
        <v>506.69499999999999</v>
      </c>
      <c r="N112" s="96"/>
      <c r="O112" s="324">
        <f t="shared" si="27"/>
        <v>506.69499999999999</v>
      </c>
      <c r="P112" s="333"/>
      <c r="Q112" s="210"/>
      <c r="R112" s="323"/>
      <c r="S112" s="323"/>
      <c r="T112" s="323"/>
      <c r="U112" s="323"/>
    </row>
    <row r="113" spans="1:21" ht="19.5" thickBot="1" x14ac:dyDescent="0.35">
      <c r="A113" s="148"/>
      <c r="B113" s="206">
        <v>1</v>
      </c>
      <c r="C113" s="415" t="s">
        <v>32</v>
      </c>
      <c r="D113" s="415"/>
      <c r="E113" s="415"/>
      <c r="F113" s="415"/>
      <c r="G113" s="79"/>
      <c r="H113" s="79"/>
      <c r="I113" s="79"/>
      <c r="J113" s="81"/>
      <c r="K113" s="81"/>
      <c r="L113" s="81"/>
      <c r="M113" s="81">
        <f>SUM(M109:M112)</f>
        <v>19384.993175</v>
      </c>
      <c r="N113" s="81"/>
      <c r="O113" s="81">
        <f t="shared" ref="O113" si="28">SUM(O109:O112)</f>
        <v>19384.993175</v>
      </c>
      <c r="P113" s="207"/>
      <c r="Q113" s="209"/>
      <c r="R113" s="286"/>
      <c r="S113" s="286"/>
      <c r="T113" s="286"/>
      <c r="U113" s="286"/>
    </row>
    <row r="114" spans="1:21" ht="19.5" thickBot="1" x14ac:dyDescent="0.3">
      <c r="A114" s="413">
        <f>B103+B105+B113+A108</f>
        <v>8</v>
      </c>
      <c r="B114" s="414"/>
      <c r="C114" s="434" t="s">
        <v>42</v>
      </c>
      <c r="D114" s="446"/>
      <c r="E114" s="446"/>
      <c r="F114" s="236" t="s">
        <v>52</v>
      </c>
      <c r="G114" s="237" t="s">
        <v>0</v>
      </c>
      <c r="H114" s="238" t="s">
        <v>0</v>
      </c>
      <c r="I114" s="238" t="s">
        <v>0</v>
      </c>
      <c r="J114" s="239"/>
      <c r="K114" s="239"/>
      <c r="L114" s="239"/>
      <c r="M114" s="239">
        <f>M103+M105+M108+M113</f>
        <v>110683.57917499999</v>
      </c>
      <c r="N114" s="239"/>
      <c r="O114" s="239">
        <f>O103+O105+O108+O113</f>
        <v>110683.57917499999</v>
      </c>
      <c r="P114" s="240" t="s">
        <v>0</v>
      </c>
      <c r="Q114" s="88"/>
      <c r="R114" s="286"/>
      <c r="S114" s="286"/>
      <c r="T114" s="286"/>
      <c r="U114" s="286"/>
    </row>
    <row r="115" spans="1:21" ht="19.5" thickBot="1" x14ac:dyDescent="0.3">
      <c r="A115" s="459">
        <f>A114+A100+A74+A55</f>
        <v>75</v>
      </c>
      <c r="B115" s="460"/>
      <c r="C115" s="461" t="s">
        <v>316</v>
      </c>
      <c r="D115" s="462"/>
      <c r="E115" s="462"/>
      <c r="F115" s="462"/>
      <c r="G115" s="232" t="s">
        <v>0</v>
      </c>
      <c r="H115" s="233" t="s">
        <v>0</v>
      </c>
      <c r="I115" s="233" t="s">
        <v>0</v>
      </c>
      <c r="J115" s="234">
        <f t="shared" ref="J115:O115" si="29">J55+J74+J100+J114</f>
        <v>2242.8219999999997</v>
      </c>
      <c r="K115" s="234">
        <f t="shared" si="29"/>
        <v>2137.4699999999998</v>
      </c>
      <c r="L115" s="234">
        <f t="shared" si="29"/>
        <v>15472.218204999997</v>
      </c>
      <c r="M115" s="234">
        <f t="shared" si="29"/>
        <v>228147.80741610919</v>
      </c>
      <c r="N115" s="234">
        <f t="shared" si="29"/>
        <v>15540</v>
      </c>
      <c r="O115" s="234">
        <f t="shared" si="29"/>
        <v>263540.31762110919</v>
      </c>
      <c r="P115" s="235" t="s">
        <v>0</v>
      </c>
      <c r="Q115" s="161"/>
      <c r="R115" s="286"/>
      <c r="S115" s="286"/>
      <c r="T115" s="286"/>
      <c r="U115" s="286"/>
    </row>
    <row r="116" spans="1:21" ht="18.75" x14ac:dyDescent="0.3">
      <c r="J116" s="244"/>
      <c r="K116" s="244"/>
      <c r="L116" s="244"/>
      <c r="N116" s="244"/>
      <c r="O116" s="244"/>
    </row>
  </sheetData>
  <mergeCells count="249">
    <mergeCell ref="R3:R4"/>
    <mergeCell ref="S3:U3"/>
    <mergeCell ref="V3:V4"/>
    <mergeCell ref="W3:Y3"/>
    <mergeCell ref="E5:F5"/>
    <mergeCell ref="A6:P6"/>
    <mergeCell ref="M1:P1"/>
    <mergeCell ref="A2:P2"/>
    <mergeCell ref="A3:A4"/>
    <mergeCell ref="B3:B4"/>
    <mergeCell ref="C3:C4"/>
    <mergeCell ref="D3:D4"/>
    <mergeCell ref="E3:F4"/>
    <mergeCell ref="G3:I3"/>
    <mergeCell ref="J3:O3"/>
    <mergeCell ref="P3:P4"/>
    <mergeCell ref="J12:J13"/>
    <mergeCell ref="K12:K13"/>
    <mergeCell ref="L12:L13"/>
    <mergeCell ref="M12:M13"/>
    <mergeCell ref="N12:N13"/>
    <mergeCell ref="O12:O13"/>
    <mergeCell ref="P8:P33"/>
    <mergeCell ref="B10:B11"/>
    <mergeCell ref="D10:D11"/>
    <mergeCell ref="J10:J11"/>
    <mergeCell ref="K10:K11"/>
    <mergeCell ref="L10:L11"/>
    <mergeCell ref="M10:M11"/>
    <mergeCell ref="N10:N11"/>
    <mergeCell ref="O10:O11"/>
    <mergeCell ref="B12:B13"/>
    <mergeCell ref="J8:J9"/>
    <mergeCell ref="K8:K9"/>
    <mergeCell ref="L8:L9"/>
    <mergeCell ref="M8:M9"/>
    <mergeCell ref="N8:N9"/>
    <mergeCell ref="O8:O9"/>
    <mergeCell ref="C7:C33"/>
    <mergeCell ref="E7:F33"/>
    <mergeCell ref="O14:O15"/>
    <mergeCell ref="B16:B17"/>
    <mergeCell ref="D16:D17"/>
    <mergeCell ref="J16:J17"/>
    <mergeCell ref="K16:K17"/>
    <mergeCell ref="L16:L17"/>
    <mergeCell ref="M16:M17"/>
    <mergeCell ref="N16:N17"/>
    <mergeCell ref="O16:O17"/>
    <mergeCell ref="D14:D15"/>
    <mergeCell ref="J14:J15"/>
    <mergeCell ref="K14:K15"/>
    <mergeCell ref="L14:L15"/>
    <mergeCell ref="M14:M15"/>
    <mergeCell ref="N14:N15"/>
    <mergeCell ref="G7:G33"/>
    <mergeCell ref="H7:H33"/>
    <mergeCell ref="I7:I33"/>
    <mergeCell ref="B8:B9"/>
    <mergeCell ref="D8:D9"/>
    <mergeCell ref="D12:D13"/>
    <mergeCell ref="B14:B15"/>
    <mergeCell ref="N18:N19"/>
    <mergeCell ref="O18:O19"/>
    <mergeCell ref="J22:J23"/>
    <mergeCell ref="K22:K23"/>
    <mergeCell ref="L22:L23"/>
    <mergeCell ref="M22:M23"/>
    <mergeCell ref="N22:N23"/>
    <mergeCell ref="O22:O23"/>
    <mergeCell ref="B18:B19"/>
    <mergeCell ref="D18:D19"/>
    <mergeCell ref="J18:J19"/>
    <mergeCell ref="K18:K19"/>
    <mergeCell ref="L18:L19"/>
    <mergeCell ref="M18:M19"/>
    <mergeCell ref="A40:B40"/>
    <mergeCell ref="C40:F40"/>
    <mergeCell ref="A41:A53"/>
    <mergeCell ref="C41:C53"/>
    <mergeCell ref="D41:D53"/>
    <mergeCell ref="E41:F53"/>
    <mergeCell ref="C38:C39"/>
    <mergeCell ref="E37:F39"/>
    <mergeCell ref="B28:B29"/>
    <mergeCell ref="D28:D29"/>
    <mergeCell ref="A34:B34"/>
    <mergeCell ref="C34:F34"/>
    <mergeCell ref="E35:F35"/>
    <mergeCell ref="A36:B36"/>
    <mergeCell ref="C36:F36"/>
    <mergeCell ref="A7:A33"/>
    <mergeCell ref="B22:B23"/>
    <mergeCell ref="D22:D23"/>
    <mergeCell ref="A37:A39"/>
    <mergeCell ref="T41:T53"/>
    <mergeCell ref="U41:U53"/>
    <mergeCell ref="V41:V53"/>
    <mergeCell ref="W41:W53"/>
    <mergeCell ref="X41:X53"/>
    <mergeCell ref="Y41:Y53"/>
    <mergeCell ref="G41:G53"/>
    <mergeCell ref="H41:H53"/>
    <mergeCell ref="I41:I53"/>
    <mergeCell ref="P41:P53"/>
    <mergeCell ref="R41:R53"/>
    <mergeCell ref="S41:S53"/>
    <mergeCell ref="A55:B55"/>
    <mergeCell ref="C55:F55"/>
    <mergeCell ref="A56:P56"/>
    <mergeCell ref="A57:A60"/>
    <mergeCell ref="C57:C60"/>
    <mergeCell ref="D57:D60"/>
    <mergeCell ref="E57:F60"/>
    <mergeCell ref="G57:G60"/>
    <mergeCell ref="H57:H60"/>
    <mergeCell ref="A68:A72"/>
    <mergeCell ref="C68:C72"/>
    <mergeCell ref="D68:D72"/>
    <mergeCell ref="E68:F72"/>
    <mergeCell ref="V57:V60"/>
    <mergeCell ref="W57:W60"/>
    <mergeCell ref="X57:X60"/>
    <mergeCell ref="Y57:Y60"/>
    <mergeCell ref="C61:F61"/>
    <mergeCell ref="E62:F62"/>
    <mergeCell ref="I57:I60"/>
    <mergeCell ref="P57:P60"/>
    <mergeCell ref="R57:R60"/>
    <mergeCell ref="S57:S60"/>
    <mergeCell ref="T57:T60"/>
    <mergeCell ref="U57:U60"/>
    <mergeCell ref="T68:T72"/>
    <mergeCell ref="U68:U72"/>
    <mergeCell ref="V68:V72"/>
    <mergeCell ref="W68:W72"/>
    <mergeCell ref="X68:X72"/>
    <mergeCell ref="Y68:Y72"/>
    <mergeCell ref="G68:G72"/>
    <mergeCell ref="H68:H72"/>
    <mergeCell ref="P68:P72"/>
    <mergeCell ref="R68:R72"/>
    <mergeCell ref="S68:S72"/>
    <mergeCell ref="P76:P79"/>
    <mergeCell ref="V85:V87"/>
    <mergeCell ref="W85:W87"/>
    <mergeCell ref="X85:X87"/>
    <mergeCell ref="P87:P90"/>
    <mergeCell ref="R87:R90"/>
    <mergeCell ref="S87:S90"/>
    <mergeCell ref="T87:T90"/>
    <mergeCell ref="U87:U90"/>
    <mergeCell ref="V89:V91"/>
    <mergeCell ref="W89:W91"/>
    <mergeCell ref="X89:X91"/>
    <mergeCell ref="A73:B73"/>
    <mergeCell ref="C73:F73"/>
    <mergeCell ref="A74:B74"/>
    <mergeCell ref="C74:F74"/>
    <mergeCell ref="A75:P75"/>
    <mergeCell ref="A76:A79"/>
    <mergeCell ref="C76:C79"/>
    <mergeCell ref="D76:D79"/>
    <mergeCell ref="E76:F79"/>
    <mergeCell ref="G76:G79"/>
    <mergeCell ref="Y89:Y91"/>
    <mergeCell ref="A91:B91"/>
    <mergeCell ref="C91:F91"/>
    <mergeCell ref="Y85:Y87"/>
    <mergeCell ref="A86:B86"/>
    <mergeCell ref="C86:F86"/>
    <mergeCell ref="A87:A90"/>
    <mergeCell ref="C87:C90"/>
    <mergeCell ref="D87:D90"/>
    <mergeCell ref="E87:F90"/>
    <mergeCell ref="G87:G90"/>
    <mergeCell ref="H87:H90"/>
    <mergeCell ref="I87:I90"/>
    <mergeCell ref="G83:G85"/>
    <mergeCell ref="H83:H85"/>
    <mergeCell ref="I83:I85"/>
    <mergeCell ref="G92:G98"/>
    <mergeCell ref="H92:H98"/>
    <mergeCell ref="I92:I98"/>
    <mergeCell ref="P92:P98"/>
    <mergeCell ref="R92:R98"/>
    <mergeCell ref="S92:S98"/>
    <mergeCell ref="Y92:Y94"/>
    <mergeCell ref="A92:A98"/>
    <mergeCell ref="C92:C98"/>
    <mergeCell ref="D92:D98"/>
    <mergeCell ref="E92:F98"/>
    <mergeCell ref="V92:V94"/>
    <mergeCell ref="W92:W94"/>
    <mergeCell ref="X92:X94"/>
    <mergeCell ref="T92:T98"/>
    <mergeCell ref="U92:U98"/>
    <mergeCell ref="I106:I107"/>
    <mergeCell ref="C109:C112"/>
    <mergeCell ref="D109:D112"/>
    <mergeCell ref="E109:F112"/>
    <mergeCell ref="Y100:Y103"/>
    <mergeCell ref="A101:P101"/>
    <mergeCell ref="E104:F104"/>
    <mergeCell ref="C103:F103"/>
    <mergeCell ref="A100:B100"/>
    <mergeCell ref="C100:F100"/>
    <mergeCell ref="V100:V103"/>
    <mergeCell ref="W100:W103"/>
    <mergeCell ref="X100:X103"/>
    <mergeCell ref="P109:P112"/>
    <mergeCell ref="P106:P107"/>
    <mergeCell ref="A115:B115"/>
    <mergeCell ref="C115:F115"/>
    <mergeCell ref="C106:C107"/>
    <mergeCell ref="D106:D107"/>
    <mergeCell ref="E106:F107"/>
    <mergeCell ref="A108:B108"/>
    <mergeCell ref="C108:F108"/>
    <mergeCell ref="G106:G107"/>
    <mergeCell ref="H106:H107"/>
    <mergeCell ref="A80:B80"/>
    <mergeCell ref="C80:F80"/>
    <mergeCell ref="A82:B82"/>
    <mergeCell ref="C82:F82"/>
    <mergeCell ref="A83:A85"/>
    <mergeCell ref="C105:F105"/>
    <mergeCell ref="E102:F102"/>
    <mergeCell ref="C113:F113"/>
    <mergeCell ref="A114:B114"/>
    <mergeCell ref="C114:E114"/>
    <mergeCell ref="C99:F99"/>
    <mergeCell ref="E83:F85"/>
    <mergeCell ref="D83:D85"/>
    <mergeCell ref="C83:C85"/>
    <mergeCell ref="A106:A107"/>
    <mergeCell ref="G37:G39"/>
    <mergeCell ref="H37:H39"/>
    <mergeCell ref="I37:I39"/>
    <mergeCell ref="E81:F81"/>
    <mergeCell ref="H76:H79"/>
    <mergeCell ref="I76:I79"/>
    <mergeCell ref="C63:F63"/>
    <mergeCell ref="E64:F64"/>
    <mergeCell ref="C65:F65"/>
    <mergeCell ref="E66:F66"/>
    <mergeCell ref="C67:F67"/>
    <mergeCell ref="C54:F54"/>
    <mergeCell ref="I68:I7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рус</vt:lpstr>
      <vt:lpstr>каз</vt:lpstr>
      <vt:lpstr>рус!Заголовки_для_печати</vt:lpstr>
      <vt:lpstr>каз!Область_печати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2019-01-18T12:41:57Z</dcterms:created>
  <dcterms:modified xsi:type="dcterms:W3CDTF">2020-12-28T10:47:20Z</dcterms:modified>
</cp:coreProperties>
</file>